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k=2" sheetId="1" r:id="rId1"/>
    <sheet name="k=3" sheetId="2" r:id="rId2"/>
  </sheets>
  <definedNames>
    <definedName name="prob1">'k=3'!$D$5</definedName>
    <definedName name="prob2">'k=3'!$D$6</definedName>
    <definedName name="prob3">'k=3'!$D$7</definedName>
  </definedNames>
  <calcPr calcId="145621"/>
</workbook>
</file>

<file path=xl/calcChain.xml><?xml version="1.0" encoding="utf-8"?>
<calcChain xmlns="http://schemas.openxmlformats.org/spreadsheetml/2006/main">
  <c r="D47" i="2" l="1"/>
  <c r="D44" i="2"/>
  <c r="D55" i="2" s="1"/>
  <c r="D35" i="2"/>
  <c r="E35" i="2" s="1"/>
  <c r="D34" i="2"/>
  <c r="D33" i="2"/>
  <c r="D32" i="2"/>
  <c r="D43" i="2" s="1"/>
  <c r="D54" i="2" s="1"/>
  <c r="D31" i="2"/>
  <c r="D42" i="2" s="1"/>
  <c r="D30" i="2"/>
  <c r="E30" i="2" s="1"/>
  <c r="D29" i="2"/>
  <c r="D40" i="2" s="1"/>
  <c r="D51" i="2" s="1"/>
  <c r="D28" i="2"/>
  <c r="D39" i="2" s="1"/>
  <c r="D50" i="2" s="1"/>
  <c r="D61" i="2" s="1"/>
  <c r="D72" i="2" s="1"/>
  <c r="D27" i="2"/>
  <c r="E27" i="2" s="1"/>
  <c r="D26" i="2"/>
  <c r="D25" i="2"/>
  <c r="D36" i="2" s="1"/>
  <c r="E33" i="2"/>
  <c r="E32" i="2"/>
  <c r="E31" i="2"/>
  <c r="E29" i="2"/>
  <c r="E28" i="2"/>
  <c r="E25" i="2"/>
  <c r="E15" i="2"/>
  <c r="E16" i="2"/>
  <c r="E17" i="2"/>
  <c r="E18" i="2"/>
  <c r="E19" i="2"/>
  <c r="E20" i="2"/>
  <c r="E21" i="2"/>
  <c r="E22" i="2"/>
  <c r="E23" i="2"/>
  <c r="E24" i="2"/>
  <c r="E14" i="2"/>
  <c r="D7" i="2"/>
  <c r="G7" i="2" s="1"/>
  <c r="D6" i="2"/>
  <c r="G6" i="2" s="1"/>
  <c r="D5" i="2"/>
  <c r="E13" i="1"/>
  <c r="E14" i="1"/>
  <c r="E17" i="1"/>
  <c r="E18" i="1"/>
  <c r="E21" i="1"/>
  <c r="E22" i="1"/>
  <c r="E25" i="1"/>
  <c r="E26" i="1"/>
  <c r="E29" i="1"/>
  <c r="E30" i="1"/>
  <c r="E33" i="1"/>
  <c r="E34" i="1"/>
  <c r="E37" i="1"/>
  <c r="E38" i="1"/>
  <c r="E41" i="1"/>
  <c r="E42" i="1"/>
  <c r="E45" i="1"/>
  <c r="E46" i="1"/>
  <c r="E49" i="1"/>
  <c r="E50" i="1"/>
  <c r="E53" i="1"/>
  <c r="E54" i="1"/>
  <c r="E57" i="1"/>
  <c r="E58" i="1"/>
  <c r="E61" i="1"/>
  <c r="E11" i="1"/>
  <c r="F11" i="1" s="1"/>
  <c r="E6" i="1"/>
  <c r="E12" i="1" s="1"/>
  <c r="D65" i="2" l="1"/>
  <c r="D76" i="2" s="1"/>
  <c r="E54" i="2"/>
  <c r="F54" i="2" s="1"/>
  <c r="F30" i="2"/>
  <c r="E51" i="2"/>
  <c r="F51" i="2" s="1"/>
  <c r="D62" i="2"/>
  <c r="D41" i="2"/>
  <c r="F14" i="2"/>
  <c r="F25" i="2"/>
  <c r="E26" i="2"/>
  <c r="F26" i="2" s="1"/>
  <c r="D37" i="2"/>
  <c r="D45" i="2"/>
  <c r="E34" i="2"/>
  <c r="F34" i="2" s="1"/>
  <c r="E55" i="2"/>
  <c r="F55" i="2" s="1"/>
  <c r="D66" i="2"/>
  <c r="F21" i="2"/>
  <c r="F28" i="2"/>
  <c r="E42" i="2"/>
  <c r="F42" i="2" s="1"/>
  <c r="D53" i="2"/>
  <c r="D64" i="2" s="1"/>
  <c r="D75" i="2" s="1"/>
  <c r="D86" i="2" s="1"/>
  <c r="D97" i="2" s="1"/>
  <c r="D108" i="2" s="1"/>
  <c r="D119" i="2" s="1"/>
  <c r="D130" i="2" s="1"/>
  <c r="F35" i="2"/>
  <c r="E47" i="2"/>
  <c r="F47" i="2" s="1"/>
  <c r="D58" i="2"/>
  <c r="F12" i="1"/>
  <c r="F13" i="1" s="1"/>
  <c r="F14" i="1" s="1"/>
  <c r="F29" i="2"/>
  <c r="F15" i="2"/>
  <c r="F19" i="2"/>
  <c r="F23" i="2"/>
  <c r="G5" i="2"/>
  <c r="F31" i="2"/>
  <c r="F16" i="2"/>
  <c r="F24" i="2"/>
  <c r="F27" i="2"/>
  <c r="F18" i="2"/>
  <c r="F22" i="2"/>
  <c r="F20" i="2"/>
  <c r="F17" i="2"/>
  <c r="F33" i="2"/>
  <c r="D83" i="2"/>
  <c r="E72" i="2"/>
  <c r="F72" i="2" s="1"/>
  <c r="E50" i="2"/>
  <c r="F50" i="2" s="1"/>
  <c r="D38" i="2"/>
  <c r="E59" i="1"/>
  <c r="E55" i="1"/>
  <c r="E51" i="1"/>
  <c r="E47" i="1"/>
  <c r="E43" i="1"/>
  <c r="E39" i="1"/>
  <c r="E35" i="1"/>
  <c r="E31" i="1"/>
  <c r="E27" i="1"/>
  <c r="E23" i="1"/>
  <c r="E19" i="1"/>
  <c r="E15" i="1"/>
  <c r="I6" i="1"/>
  <c r="D46" i="2"/>
  <c r="E60" i="1"/>
  <c r="E56" i="1"/>
  <c r="E52" i="1"/>
  <c r="E48" i="1"/>
  <c r="E44" i="1"/>
  <c r="E40" i="1"/>
  <c r="E36" i="1"/>
  <c r="E32" i="1"/>
  <c r="E28" i="1"/>
  <c r="E24" i="1"/>
  <c r="E20" i="1"/>
  <c r="E16" i="1"/>
  <c r="F32" i="2"/>
  <c r="E130" i="2"/>
  <c r="F130" i="2" s="1"/>
  <c r="E119" i="2"/>
  <c r="F119" i="2" s="1"/>
  <c r="E108" i="2"/>
  <c r="F108" i="2" s="1"/>
  <c r="E97" i="2"/>
  <c r="F97" i="2" s="1"/>
  <c r="E86" i="2"/>
  <c r="F86" i="2" s="1"/>
  <c r="E75" i="2"/>
  <c r="F75" i="2" s="1"/>
  <c r="E61" i="2"/>
  <c r="F61" i="2" s="1"/>
  <c r="E65" i="2"/>
  <c r="F65" i="2" s="1"/>
  <c r="E64" i="2"/>
  <c r="F64" i="2" s="1"/>
  <c r="E53" i="2"/>
  <c r="F53" i="2" s="1"/>
  <c r="F44" i="2"/>
  <c r="E36" i="2"/>
  <c r="F36" i="2" s="1"/>
  <c r="E40" i="2"/>
  <c r="F40" i="2" s="1"/>
  <c r="E44" i="2"/>
  <c r="E39" i="2"/>
  <c r="F39" i="2" s="1"/>
  <c r="E43" i="2"/>
  <c r="F43" i="2" s="1"/>
  <c r="F15" i="1" l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H14" i="1"/>
  <c r="I17" i="1" s="1"/>
  <c r="I7" i="1"/>
  <c r="D77" i="2"/>
  <c r="E66" i="2"/>
  <c r="F66" i="2" s="1"/>
  <c r="D48" i="2"/>
  <c r="E37" i="2"/>
  <c r="F37" i="2" s="1"/>
  <c r="D52" i="2"/>
  <c r="E41" i="2"/>
  <c r="F41" i="2" s="1"/>
  <c r="E45" i="2"/>
  <c r="F45" i="2" s="1"/>
  <c r="D56" i="2"/>
  <c r="E46" i="2"/>
  <c r="F46" i="2" s="1"/>
  <c r="D57" i="2"/>
  <c r="D94" i="2"/>
  <c r="E83" i="2"/>
  <c r="F83" i="2" s="1"/>
  <c r="E58" i="2"/>
  <c r="F58" i="2" s="1"/>
  <c r="D69" i="2"/>
  <c r="E62" i="2"/>
  <c r="F62" i="2" s="1"/>
  <c r="D73" i="2"/>
  <c r="E38" i="2"/>
  <c r="F38" i="2" s="1"/>
  <c r="D49" i="2"/>
  <c r="E76" i="2"/>
  <c r="F76" i="2" s="1"/>
  <c r="D87" i="2"/>
  <c r="E69" i="2" l="1"/>
  <c r="F69" i="2" s="1"/>
  <c r="D80" i="2"/>
  <c r="E73" i="2"/>
  <c r="F73" i="2" s="1"/>
  <c r="D84" i="2"/>
  <c r="D60" i="2"/>
  <c r="E49" i="2"/>
  <c r="F49" i="2" s="1"/>
  <c r="D105" i="2"/>
  <c r="E94" i="2"/>
  <c r="F94" i="2" s="1"/>
  <c r="E56" i="2"/>
  <c r="D67" i="2"/>
  <c r="F56" i="2"/>
  <c r="D68" i="2"/>
  <c r="E57" i="2"/>
  <c r="F57" i="2" s="1"/>
  <c r="E48" i="2"/>
  <c r="F48" i="2" s="1"/>
  <c r="D59" i="2"/>
  <c r="E87" i="2"/>
  <c r="F87" i="2" s="1"/>
  <c r="D98" i="2"/>
  <c r="E52" i="2"/>
  <c r="D63" i="2"/>
  <c r="F52" i="2"/>
  <c r="E77" i="2"/>
  <c r="F77" i="2" s="1"/>
  <c r="D88" i="2"/>
  <c r="E80" i="2" l="1"/>
  <c r="F80" i="2" s="1"/>
  <c r="D91" i="2"/>
  <c r="E88" i="2"/>
  <c r="F88" i="2" s="1"/>
  <c r="D99" i="2"/>
  <c r="E59" i="2"/>
  <c r="F59" i="2" s="1"/>
  <c r="D70" i="2"/>
  <c r="D116" i="2"/>
  <c r="E105" i="2"/>
  <c r="F105" i="2" s="1"/>
  <c r="D109" i="2"/>
  <c r="E98" i="2"/>
  <c r="F98" i="2" s="1"/>
  <c r="E67" i="2"/>
  <c r="F67" i="2" s="1"/>
  <c r="D78" i="2"/>
  <c r="D71" i="2"/>
  <c r="E60" i="2"/>
  <c r="F60" i="2" s="1"/>
  <c r="E63" i="2"/>
  <c r="F63" i="2" s="1"/>
  <c r="D74" i="2"/>
  <c r="D79" i="2"/>
  <c r="E68" i="2"/>
  <c r="F68" i="2"/>
  <c r="E84" i="2"/>
  <c r="F84" i="2" s="1"/>
  <c r="D95" i="2"/>
  <c r="D106" i="2" l="1"/>
  <c r="E95" i="2"/>
  <c r="F95" i="2" s="1"/>
  <c r="D90" i="2"/>
  <c r="E79" i="2"/>
  <c r="F79" i="2" s="1"/>
  <c r="D82" i="2"/>
  <c r="E71" i="2"/>
  <c r="F71" i="2" s="1"/>
  <c r="F109" i="2"/>
  <c r="E109" i="2"/>
  <c r="D120" i="2"/>
  <c r="E70" i="2"/>
  <c r="D81" i="2"/>
  <c r="F70" i="2"/>
  <c r="E91" i="2"/>
  <c r="F91" i="2" s="1"/>
  <c r="D102" i="2"/>
  <c r="E74" i="2"/>
  <c r="F74" i="2" s="1"/>
  <c r="D85" i="2"/>
  <c r="E78" i="2"/>
  <c r="F78" i="2" s="1"/>
  <c r="D89" i="2"/>
  <c r="D127" i="2"/>
  <c r="E127" i="2" s="1"/>
  <c r="F127" i="2" s="1"/>
  <c r="E116" i="2"/>
  <c r="F116" i="2" s="1"/>
  <c r="E99" i="2"/>
  <c r="F99" i="2" s="1"/>
  <c r="D110" i="2"/>
  <c r="E89" i="2" l="1"/>
  <c r="D100" i="2"/>
  <c r="F89" i="2"/>
  <c r="E102" i="2"/>
  <c r="F102" i="2" s="1"/>
  <c r="D113" i="2"/>
  <c r="E81" i="2"/>
  <c r="F81" i="2" s="1"/>
  <c r="D92" i="2"/>
  <c r="D101" i="2"/>
  <c r="E90" i="2"/>
  <c r="F90" i="2" s="1"/>
  <c r="D121" i="2"/>
  <c r="E110" i="2"/>
  <c r="F110" i="2" s="1"/>
  <c r="E85" i="2"/>
  <c r="F85" i="2" s="1"/>
  <c r="D96" i="2"/>
  <c r="E120" i="2"/>
  <c r="F120" i="2" s="1"/>
  <c r="D131" i="2"/>
  <c r="E131" i="2" s="1"/>
  <c r="F131" i="2" s="1"/>
  <c r="D93" i="2"/>
  <c r="E82" i="2"/>
  <c r="F82" i="2" s="1"/>
  <c r="D117" i="2"/>
  <c r="E106" i="2"/>
  <c r="F106" i="2" s="1"/>
  <c r="E117" i="2" l="1"/>
  <c r="F117" i="2" s="1"/>
  <c r="D128" i="2"/>
  <c r="E128" i="2" s="1"/>
  <c r="F128" i="2" s="1"/>
  <c r="D104" i="2"/>
  <c r="E93" i="2"/>
  <c r="F93" i="2" s="1"/>
  <c r="E96" i="2"/>
  <c r="F96" i="2" s="1"/>
  <c r="D107" i="2"/>
  <c r="E121" i="2"/>
  <c r="F121" i="2" s="1"/>
  <c r="D132" i="2"/>
  <c r="E132" i="2" s="1"/>
  <c r="F132" i="2" s="1"/>
  <c r="D103" i="2"/>
  <c r="E92" i="2"/>
  <c r="F92" i="2"/>
  <c r="D112" i="2"/>
  <c r="E101" i="2"/>
  <c r="F101" i="2" s="1"/>
  <c r="E100" i="2"/>
  <c r="D111" i="2"/>
  <c r="F100" i="2"/>
  <c r="E113" i="2"/>
  <c r="F113" i="2" s="1"/>
  <c r="D124" i="2"/>
  <c r="E124" i="2" s="1"/>
  <c r="F124" i="2" s="1"/>
  <c r="D123" i="2" l="1"/>
  <c r="E112" i="2"/>
  <c r="F112" i="2" s="1"/>
  <c r="E111" i="2"/>
  <c r="F111" i="2" s="1"/>
  <c r="D122" i="2"/>
  <c r="D115" i="2"/>
  <c r="E104" i="2"/>
  <c r="F104" i="2" s="1"/>
  <c r="E107" i="2"/>
  <c r="D118" i="2"/>
  <c r="F107" i="2"/>
  <c r="E103" i="2"/>
  <c r="F103" i="2" s="1"/>
  <c r="D114" i="2"/>
  <c r="E114" i="2" l="1"/>
  <c r="F114" i="2" s="1"/>
  <c r="D125" i="2"/>
  <c r="E122" i="2"/>
  <c r="F122" i="2" s="1"/>
  <c r="D133" i="2"/>
  <c r="D126" i="2"/>
  <c r="E126" i="2" s="1"/>
  <c r="F126" i="2" s="1"/>
  <c r="E115" i="2"/>
  <c r="F115" i="2" s="1"/>
  <c r="E118" i="2"/>
  <c r="D129" i="2"/>
  <c r="F118" i="2"/>
  <c r="D134" i="2"/>
  <c r="E134" i="2" s="1"/>
  <c r="F134" i="2" s="1"/>
  <c r="E123" i="2"/>
  <c r="F123" i="2" s="1"/>
  <c r="E129" i="2" l="1"/>
  <c r="F129" i="2"/>
  <c r="E125" i="2"/>
  <c r="F125" i="2"/>
  <c r="H13" i="2" s="1"/>
  <c r="E133" i="2"/>
  <c r="F133" i="2"/>
</calcChain>
</file>

<file path=xl/sharedStrings.xml><?xml version="1.0" encoding="utf-8"?>
<sst xmlns="http://schemas.openxmlformats.org/spreadsheetml/2006/main" count="19" uniqueCount="18">
  <si>
    <t>k=2</t>
  </si>
  <si>
    <t>p</t>
  </si>
  <si>
    <t>n</t>
  </si>
  <si>
    <t>valores</t>
  </si>
  <si>
    <t>probs</t>
  </si>
  <si>
    <t>en la muestra se han observado</t>
  </si>
  <si>
    <t>unos</t>
  </si>
  <si>
    <t>n*p</t>
  </si>
  <si>
    <t>suma de probs de la cola</t>
  </si>
  <si>
    <t>alpha</t>
  </si>
  <si>
    <t>k=3</t>
  </si>
  <si>
    <t>p1</t>
  </si>
  <si>
    <t>p2</t>
  </si>
  <si>
    <t>p3</t>
  </si>
  <si>
    <t>n*p1</t>
  </si>
  <si>
    <t>n*p2</t>
  </si>
  <si>
    <t>n*p3</t>
  </si>
  <si>
    <t>observado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</si>
</sst>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0" fillId="2" borderId="0" xfId="0" applyFill="1" applyAlignment="1">
      <alignment horizontal="center"/>
    </xf>
    <xf numFmtId="164" fontId="0" fillId="0" borderId="0" xfId="0" applyNumberFormat="1"/>
    <xf numFmtId="9" fontId="0" fillId="0" borderId="0" xfId="0" applyNumberFormat="1"/>
    <xf numFmtId="164" fontId="0" fillId="2" borderId="0" xfId="0" applyNumberFormat="1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1" applyNumberFormat="1" applyFont="1" applyBorder="1"/>
    <xf numFmtId="0" fontId="0" fillId="0" borderId="7" xfId="0" applyBorder="1"/>
    <xf numFmtId="0" fontId="0" fillId="0" borderId="0" xfId="0" applyBorder="1"/>
    <xf numFmtId="164" fontId="0" fillId="0" borderId="8" xfId="1" applyNumberFormat="1" applyFont="1" applyBorder="1"/>
    <xf numFmtId="0" fontId="0" fillId="0" borderId="9" xfId="0" applyBorder="1"/>
    <xf numFmtId="0" fontId="0" fillId="0" borderId="10" xfId="0" applyBorder="1"/>
    <xf numFmtId="164" fontId="0" fillId="0" borderId="11" xfId="1" applyNumberFormat="1" applyFont="1" applyBorder="1"/>
    <xf numFmtId="10" fontId="0" fillId="2" borderId="0" xfId="1" applyNumberFormat="1" applyFont="1" applyFill="1"/>
    <xf numFmtId="0" fontId="2" fillId="3" borderId="4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10" fontId="2" fillId="3" borderId="6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'k=2'!$E$11:$E$61</c:f>
              <c:numCache>
                <c:formatCode>0.0000%</c:formatCode>
                <c:ptCount val="51"/>
                <c:pt idx="0">
                  <c:v>1.5683285454839606E-9</c:v>
                </c:pt>
                <c:pt idx="1">
                  <c:v>3.9208213637099075E-8</c:v>
                </c:pt>
                <c:pt idx="2">
                  <c:v>4.8030061705446432E-7</c:v>
                </c:pt>
                <c:pt idx="3">
                  <c:v>3.8424049364357205E-6</c:v>
                </c:pt>
                <c:pt idx="4">
                  <c:v>2.2574129001559785E-5</c:v>
                </c:pt>
                <c:pt idx="5">
                  <c:v>1.0384099340717504E-4</c:v>
                </c:pt>
                <c:pt idx="6">
                  <c:v>3.8940372527690665E-4</c:v>
                </c:pt>
                <c:pt idx="7">
                  <c:v>1.2238402794417045E-3</c:v>
                </c:pt>
                <c:pt idx="8">
                  <c:v>3.2890707509995779E-3</c:v>
                </c:pt>
                <c:pt idx="9">
                  <c:v>7.6744984189990309E-3</c:v>
                </c:pt>
                <c:pt idx="10">
                  <c:v>1.5732721758947986E-2</c:v>
                </c:pt>
                <c:pt idx="11">
                  <c:v>2.8604948652632675E-2</c:v>
                </c:pt>
                <c:pt idx="12">
                  <c:v>4.6483041560528161E-2</c:v>
                </c:pt>
                <c:pt idx="13">
                  <c:v>6.7936753050002671E-2</c:v>
                </c:pt>
                <c:pt idx="14">
                  <c:v>8.9773566530360671E-2</c:v>
                </c:pt>
                <c:pt idx="15">
                  <c:v>0.10772827983643271</c:v>
                </c:pt>
                <c:pt idx="16">
                  <c:v>0.11782780607109823</c:v>
                </c:pt>
                <c:pt idx="17">
                  <c:v>0.11782780607109823</c:v>
                </c:pt>
                <c:pt idx="18">
                  <c:v>0.10800882223184004</c:v>
                </c:pt>
                <c:pt idx="19">
                  <c:v>9.0954797668917897E-2</c:v>
                </c:pt>
                <c:pt idx="20">
                  <c:v>7.0489968193411384E-2</c:v>
                </c:pt>
                <c:pt idx="21">
                  <c:v>5.0349977281008061E-2</c:v>
                </c:pt>
                <c:pt idx="22">
                  <c:v>3.3185212298846217E-2</c:v>
                </c:pt>
                <c:pt idx="23">
                  <c:v>2.0199694442775938E-2</c:v>
                </c:pt>
                <c:pt idx="24">
                  <c:v>1.1362328124061462E-2</c:v>
                </c:pt>
                <c:pt idx="25">
                  <c:v>5.9084106245119589E-3</c:v>
                </c:pt>
                <c:pt idx="26">
                  <c:v>2.8405820310153703E-3</c:v>
                </c:pt>
                <c:pt idx="27">
                  <c:v>1.2624809026734944E-3</c:v>
                </c:pt>
                <c:pt idx="28">
                  <c:v>5.185189421694742E-4</c:v>
                </c:pt>
                <c:pt idx="29">
                  <c:v>1.966795987539376E-4</c:v>
                </c:pt>
                <c:pt idx="30">
                  <c:v>6.8837859563877912E-5</c:v>
                </c:pt>
                <c:pt idx="31">
                  <c:v>2.220576114963805E-5</c:v>
                </c:pt>
                <c:pt idx="32">
                  <c:v>6.5923353412988109E-6</c:v>
                </c:pt>
                <c:pt idx="33">
                  <c:v>1.7979096385360406E-6</c:v>
                </c:pt>
                <c:pt idx="34">
                  <c:v>4.4947740963400744E-7</c:v>
                </c:pt>
                <c:pt idx="35">
                  <c:v>1.0273769363063129E-7</c:v>
                </c:pt>
                <c:pt idx="36">
                  <c:v>2.140368617304808E-8</c:v>
                </c:pt>
                <c:pt idx="37">
                  <c:v>4.0493460327388456E-9</c:v>
                </c:pt>
                <c:pt idx="38">
                  <c:v>6.9265129507374735E-10</c:v>
                </c:pt>
                <c:pt idx="39">
                  <c:v>1.0656173770365298E-10</c:v>
                </c:pt>
                <c:pt idx="40">
                  <c:v>1.4652238934252266E-11</c:v>
                </c:pt>
                <c:pt idx="41">
                  <c:v>1.7868584066161371E-12</c:v>
                </c:pt>
                <c:pt idx="42">
                  <c:v>1.9144911499458493E-13</c:v>
                </c:pt>
                <c:pt idx="43">
                  <c:v>1.7809219999496363E-14</c:v>
                </c:pt>
                <c:pt idx="44">
                  <c:v>1.4166424999599225E-15</c:v>
                </c:pt>
                <c:pt idx="45">
                  <c:v>9.4442833330662948E-17</c:v>
                </c:pt>
                <c:pt idx="46">
                  <c:v>5.1327626810142789E-18</c:v>
                </c:pt>
                <c:pt idx="47">
                  <c:v>2.1841543323465003E-19</c:v>
                </c:pt>
                <c:pt idx="48">
                  <c:v>6.8254822885827654E-21</c:v>
                </c:pt>
                <c:pt idx="49">
                  <c:v>1.3929555690985361E-22</c:v>
                </c:pt>
                <c:pt idx="50">
                  <c:v>1.3929555690985338E-24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758464"/>
        <c:axId val="189769216"/>
      </c:barChart>
      <c:catAx>
        <c:axId val="189758464"/>
        <c:scaling>
          <c:orientation val="minMax"/>
        </c:scaling>
        <c:delete val="0"/>
        <c:axPos val="b"/>
        <c:majorTickMark val="out"/>
        <c:minorTickMark val="none"/>
        <c:tickLblPos val="nextTo"/>
        <c:crossAx val="189769216"/>
        <c:crosses val="autoZero"/>
        <c:auto val="1"/>
        <c:lblAlgn val="ctr"/>
        <c:lblOffset val="100"/>
        <c:noMultiLvlLbl val="0"/>
      </c:catAx>
      <c:valAx>
        <c:axId val="189769216"/>
        <c:scaling>
          <c:orientation val="minMax"/>
        </c:scaling>
        <c:delete val="0"/>
        <c:axPos val="l"/>
        <c:majorGridlines/>
        <c:numFmt formatCode="0.0000%" sourceLinked="1"/>
        <c:majorTickMark val="out"/>
        <c:minorTickMark val="none"/>
        <c:tickLblPos val="nextTo"/>
        <c:crossAx val="1897584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485775</xdr:colOff>
      <xdr:row>2</xdr:row>
      <xdr:rowOff>57150</xdr:rowOff>
    </xdr:from>
    <xdr:to>
      <xdr:col>20</xdr:col>
      <xdr:colOff>180975</xdr:colOff>
      <xdr:row>16</xdr:row>
      <xdr:rowOff>133350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I61"/>
  <sheetViews>
    <sheetView tabSelected="1" workbookViewId="0">
      <selection activeCell="B23" sqref="B23"/>
    </sheetView>
  </sheetViews>
  <sheetFormatPr baseColWidth="10" defaultColWidth="9.140625" defaultRowHeight="15" x14ac:dyDescent="0.25"/>
  <cols>
    <col min="5" max="5" width="12" bestFit="1" customWidth="1"/>
    <col min="6" max="6" width="12.85546875" customWidth="1"/>
    <col min="8" max="8" width="14" customWidth="1"/>
  </cols>
  <sheetData>
    <row r="4" spans="4:9" x14ac:dyDescent="0.25">
      <c r="D4" t="s">
        <v>0</v>
      </c>
    </row>
    <row r="5" spans="4:9" ht="15.75" thickBot="1" x14ac:dyDescent="0.3"/>
    <row r="6" spans="4:9" x14ac:dyDescent="0.25">
      <c r="D6" s="18" t="s">
        <v>1</v>
      </c>
      <c r="E6" s="21">
        <f>1/3</f>
        <v>0.33333333333333331</v>
      </c>
      <c r="H6" t="s">
        <v>7</v>
      </c>
      <c r="I6">
        <f>E6*E7</f>
        <v>16.666666666666664</v>
      </c>
    </row>
    <row r="7" spans="4:9" ht="15.75" thickBot="1" x14ac:dyDescent="0.3">
      <c r="D7" s="19" t="s">
        <v>2</v>
      </c>
      <c r="E7" s="20">
        <v>50</v>
      </c>
      <c r="I7">
        <f>E7-I6</f>
        <v>33.333333333333336</v>
      </c>
    </row>
    <row r="9" spans="4:9" x14ac:dyDescent="0.25">
      <c r="D9" t="s">
        <v>3</v>
      </c>
      <c r="E9" t="s">
        <v>4</v>
      </c>
    </row>
    <row r="10" spans="4:9" x14ac:dyDescent="0.25">
      <c r="H10" t="s">
        <v>5</v>
      </c>
    </row>
    <row r="11" spans="4:9" x14ac:dyDescent="0.25">
      <c r="D11" s="22">
        <v>0</v>
      </c>
      <c r="E11" s="23">
        <f>_xlfn.BINOM.DIST(D11,$E$7,$E$6,FALSE)</f>
        <v>1.5683285454839606E-9</v>
      </c>
      <c r="F11" s="2">
        <f>E11</f>
        <v>1.5683285454839606E-9</v>
      </c>
      <c r="H11" s="1">
        <v>5</v>
      </c>
      <c r="I11" t="s">
        <v>6</v>
      </c>
    </row>
    <row r="12" spans="4:9" x14ac:dyDescent="0.25">
      <c r="D12" s="22">
        <v>1</v>
      </c>
      <c r="E12" s="23">
        <f>_xlfn.BINOM.DIST(D12,$E$7,$E$6,FALSE)</f>
        <v>3.9208213637099075E-8</v>
      </c>
      <c r="F12" s="2">
        <f>E12+F11</f>
        <v>4.0776542182583035E-8</v>
      </c>
    </row>
    <row r="13" spans="4:9" x14ac:dyDescent="0.25">
      <c r="D13" s="22">
        <v>2</v>
      </c>
      <c r="E13" s="23">
        <f>_xlfn.BINOM.DIST(D13,$E$7,$E$6,FALSE)</f>
        <v>4.8030061705446432E-7</v>
      </c>
      <c r="F13" s="2">
        <f t="shared" ref="F13:F61" si="0">E13+F12</f>
        <v>5.2107715923704738E-7</v>
      </c>
      <c r="H13" t="s">
        <v>8</v>
      </c>
    </row>
    <row r="14" spans="4:9" x14ac:dyDescent="0.25">
      <c r="D14" s="22">
        <v>3</v>
      </c>
      <c r="E14" s="23">
        <f>_xlfn.BINOM.DIST(D14,$E$7,$E$6,FALSE)</f>
        <v>3.8424049364357205E-6</v>
      </c>
      <c r="F14" s="2">
        <f t="shared" si="0"/>
        <v>4.3634820956727675E-6</v>
      </c>
      <c r="H14" s="2">
        <f ca="1">IF(H11&lt;=I6,SUM(OFFSET(E11,0,0,H11+1,1)),1-SUM(OFFSET(E11,0,0,H11+1,1)))</f>
        <v>1.3077860450440759E-4</v>
      </c>
    </row>
    <row r="15" spans="4:9" x14ac:dyDescent="0.25">
      <c r="D15" s="22">
        <v>4</v>
      </c>
      <c r="E15" s="23">
        <f>_xlfn.BINOM.DIST(D15,$E$7,$E$6,FALSE)</f>
        <v>2.2574129001559785E-5</v>
      </c>
      <c r="F15" s="2">
        <f t="shared" si="0"/>
        <v>2.6937611097232553E-5</v>
      </c>
    </row>
    <row r="16" spans="4:9" x14ac:dyDescent="0.25">
      <c r="D16" s="22">
        <v>5</v>
      </c>
      <c r="E16" s="23">
        <f>_xlfn.BINOM.DIST(D16,$E$7,$E$6,FALSE)</f>
        <v>1.0384099340717504E-4</v>
      </c>
      <c r="F16" s="2">
        <f t="shared" si="0"/>
        <v>1.3077860450440759E-4</v>
      </c>
      <c r="H16" t="s">
        <v>9</v>
      </c>
      <c r="I16" s="3">
        <v>0.05</v>
      </c>
    </row>
    <row r="17" spans="4:9" x14ac:dyDescent="0.25">
      <c r="D17" s="22">
        <v>6</v>
      </c>
      <c r="E17" s="23">
        <f>_xlfn.BINOM.DIST(D17,$E$7,$E$6,FALSE)</f>
        <v>3.8940372527690665E-4</v>
      </c>
      <c r="F17" s="2">
        <f t="shared" si="0"/>
        <v>5.2018232978131424E-4</v>
      </c>
      <c r="I17" t="str">
        <f ca="1">IF(H14&lt;I16,"rechazo","no rechazo")</f>
        <v>rechazo</v>
      </c>
    </row>
    <row r="18" spans="4:9" x14ac:dyDescent="0.25">
      <c r="D18" s="22">
        <v>7</v>
      </c>
      <c r="E18" s="23">
        <f>_xlfn.BINOM.DIST(D18,$E$7,$E$6,FALSE)</f>
        <v>1.2238402794417045E-3</v>
      </c>
      <c r="F18" s="2">
        <f t="shared" si="0"/>
        <v>1.7440226092230188E-3</v>
      </c>
    </row>
    <row r="19" spans="4:9" x14ac:dyDescent="0.25">
      <c r="D19" s="22">
        <v>8</v>
      </c>
      <c r="E19" s="23">
        <f>_xlfn.BINOM.DIST(D19,$E$7,$E$6,FALSE)</f>
        <v>3.2890707509995779E-3</v>
      </c>
      <c r="F19" s="2">
        <f t="shared" si="0"/>
        <v>5.0330933602225972E-3</v>
      </c>
    </row>
    <row r="20" spans="4:9" x14ac:dyDescent="0.25">
      <c r="D20" s="22">
        <v>9</v>
      </c>
      <c r="E20" s="23">
        <f>_xlfn.BINOM.DIST(D20,$E$7,$E$6,FALSE)</f>
        <v>7.6744984189990309E-3</v>
      </c>
      <c r="F20" s="2">
        <f t="shared" si="0"/>
        <v>1.2707591779221629E-2</v>
      </c>
    </row>
    <row r="21" spans="4:9" x14ac:dyDescent="0.25">
      <c r="D21" s="22">
        <v>10</v>
      </c>
      <c r="E21" s="23">
        <f>_xlfn.BINOM.DIST(D21,$E$7,$E$6,FALSE)</f>
        <v>1.5732721758947986E-2</v>
      </c>
      <c r="F21" s="2">
        <f t="shared" si="0"/>
        <v>2.8440313538169615E-2</v>
      </c>
    </row>
    <row r="22" spans="4:9" x14ac:dyDescent="0.25">
      <c r="D22" s="22">
        <v>11</v>
      </c>
      <c r="E22" s="23">
        <f>_xlfn.BINOM.DIST(D22,$E$7,$E$6,FALSE)</f>
        <v>2.8604948652632675E-2</v>
      </c>
      <c r="F22" s="4">
        <f t="shared" si="0"/>
        <v>5.704526219080229E-2</v>
      </c>
    </row>
    <row r="23" spans="4:9" x14ac:dyDescent="0.25">
      <c r="D23" s="22">
        <v>12</v>
      </c>
      <c r="E23" s="23">
        <f>_xlfn.BINOM.DIST(D23,$E$7,$E$6,FALSE)</f>
        <v>4.6483041560528161E-2</v>
      </c>
      <c r="F23" s="2">
        <f t="shared" si="0"/>
        <v>0.10352830375133046</v>
      </c>
    </row>
    <row r="24" spans="4:9" x14ac:dyDescent="0.25">
      <c r="D24" s="22">
        <v>13</v>
      </c>
      <c r="E24" s="23">
        <f>_xlfn.BINOM.DIST(D24,$E$7,$E$6,FALSE)</f>
        <v>6.7936753050002671E-2</v>
      </c>
      <c r="F24" s="2">
        <f t="shared" si="0"/>
        <v>0.17146505680133312</v>
      </c>
    </row>
    <row r="25" spans="4:9" x14ac:dyDescent="0.25">
      <c r="D25" s="22">
        <v>14</v>
      </c>
      <c r="E25" s="23">
        <f>_xlfn.BINOM.DIST(D25,$E$7,$E$6,FALSE)</f>
        <v>8.9773566530360671E-2</v>
      </c>
      <c r="F25" s="2">
        <f t="shared" si="0"/>
        <v>0.26123862333169379</v>
      </c>
    </row>
    <row r="26" spans="4:9" x14ac:dyDescent="0.25">
      <c r="D26" s="22">
        <v>15</v>
      </c>
      <c r="E26" s="23">
        <f>_xlfn.BINOM.DIST(D26,$E$7,$E$6,FALSE)</f>
        <v>0.10772827983643271</v>
      </c>
      <c r="F26" s="2">
        <f t="shared" si="0"/>
        <v>0.36896690316812653</v>
      </c>
    </row>
    <row r="27" spans="4:9" x14ac:dyDescent="0.25">
      <c r="D27" s="22">
        <v>16</v>
      </c>
      <c r="E27" s="23">
        <f>_xlfn.BINOM.DIST(D27,$E$7,$E$6,FALSE)</f>
        <v>0.11782780607109823</v>
      </c>
      <c r="F27" s="2">
        <f t="shared" si="0"/>
        <v>0.48679470923922474</v>
      </c>
    </row>
    <row r="28" spans="4:9" x14ac:dyDescent="0.25">
      <c r="D28" s="22">
        <v>17</v>
      </c>
      <c r="E28" s="23">
        <f>_xlfn.BINOM.DIST(D28,$E$7,$E$6,FALSE)</f>
        <v>0.11782780607109823</v>
      </c>
      <c r="F28" s="2">
        <f t="shared" si="0"/>
        <v>0.60462251531032296</v>
      </c>
    </row>
    <row r="29" spans="4:9" x14ac:dyDescent="0.25">
      <c r="D29" s="22">
        <v>18</v>
      </c>
      <c r="E29" s="23">
        <f>_xlfn.BINOM.DIST(D29,$E$7,$E$6,FALSE)</f>
        <v>0.10800882223184004</v>
      </c>
      <c r="F29" s="2">
        <f t="shared" si="0"/>
        <v>0.71263133754216301</v>
      </c>
    </row>
    <row r="30" spans="4:9" x14ac:dyDescent="0.25">
      <c r="D30" s="22">
        <v>19</v>
      </c>
      <c r="E30" s="23">
        <f>_xlfn.BINOM.DIST(D30,$E$7,$E$6,FALSE)</f>
        <v>9.0954797668917897E-2</v>
      </c>
      <c r="F30" s="2">
        <f t="shared" si="0"/>
        <v>0.80358613521108091</v>
      </c>
    </row>
    <row r="31" spans="4:9" x14ac:dyDescent="0.25">
      <c r="D31" s="22">
        <v>20</v>
      </c>
      <c r="E31" s="23">
        <f>_xlfn.BINOM.DIST(D31,$E$7,$E$6,FALSE)</f>
        <v>7.0489968193411384E-2</v>
      </c>
      <c r="F31" s="2">
        <f t="shared" si="0"/>
        <v>0.87407610340449227</v>
      </c>
    </row>
    <row r="32" spans="4:9" x14ac:dyDescent="0.25">
      <c r="D32" s="22">
        <v>21</v>
      </c>
      <c r="E32" s="23">
        <f>_xlfn.BINOM.DIST(D32,$E$7,$E$6,FALSE)</f>
        <v>5.0349977281008061E-2</v>
      </c>
      <c r="F32" s="2">
        <f t="shared" si="0"/>
        <v>0.92442608068550036</v>
      </c>
    </row>
    <row r="33" spans="4:6" x14ac:dyDescent="0.25">
      <c r="D33" s="22">
        <v>22</v>
      </c>
      <c r="E33" s="23">
        <f>_xlfn.BINOM.DIST(D33,$E$7,$E$6,FALSE)</f>
        <v>3.3185212298846217E-2</v>
      </c>
      <c r="F33" s="4">
        <f t="shared" si="0"/>
        <v>0.95761129298434655</v>
      </c>
    </row>
    <row r="34" spans="4:6" x14ac:dyDescent="0.25">
      <c r="D34" s="22">
        <v>23</v>
      </c>
      <c r="E34" s="23">
        <f>_xlfn.BINOM.DIST(D34,$E$7,$E$6,FALSE)</f>
        <v>2.0199694442775938E-2</v>
      </c>
      <c r="F34" s="2">
        <f t="shared" si="0"/>
        <v>0.97781098742712247</v>
      </c>
    </row>
    <row r="35" spans="4:6" x14ac:dyDescent="0.25">
      <c r="D35" s="22">
        <v>24</v>
      </c>
      <c r="E35" s="23">
        <f>_xlfn.BINOM.DIST(D35,$E$7,$E$6,FALSE)</f>
        <v>1.1362328124061462E-2</v>
      </c>
      <c r="F35" s="2">
        <f t="shared" si="0"/>
        <v>0.98917331555118393</v>
      </c>
    </row>
    <row r="36" spans="4:6" x14ac:dyDescent="0.25">
      <c r="D36" s="22">
        <v>25</v>
      </c>
      <c r="E36" s="23">
        <f>_xlfn.BINOM.DIST(D36,$E$7,$E$6,FALSE)</f>
        <v>5.9084106245119589E-3</v>
      </c>
      <c r="F36" s="2">
        <f t="shared" si="0"/>
        <v>0.9950817261756959</v>
      </c>
    </row>
    <row r="37" spans="4:6" x14ac:dyDescent="0.25">
      <c r="D37" s="22">
        <v>26</v>
      </c>
      <c r="E37" s="23">
        <f>_xlfn.BINOM.DIST(D37,$E$7,$E$6,FALSE)</f>
        <v>2.8405820310153703E-3</v>
      </c>
      <c r="F37" s="2">
        <f t="shared" si="0"/>
        <v>0.99792230820671124</v>
      </c>
    </row>
    <row r="38" spans="4:6" x14ac:dyDescent="0.25">
      <c r="D38" s="22">
        <v>27</v>
      </c>
      <c r="E38" s="23">
        <f>_xlfn.BINOM.DIST(D38,$E$7,$E$6,FALSE)</f>
        <v>1.2624809026734944E-3</v>
      </c>
      <c r="F38" s="2">
        <f t="shared" si="0"/>
        <v>0.99918478910938469</v>
      </c>
    </row>
    <row r="39" spans="4:6" x14ac:dyDescent="0.25">
      <c r="D39" s="22">
        <v>28</v>
      </c>
      <c r="E39" s="23">
        <f>_xlfn.BINOM.DIST(D39,$E$7,$E$6,FALSE)</f>
        <v>5.185189421694742E-4</v>
      </c>
      <c r="F39" s="2">
        <f t="shared" si="0"/>
        <v>0.99970330805155416</v>
      </c>
    </row>
    <row r="40" spans="4:6" x14ac:dyDescent="0.25">
      <c r="D40" s="22">
        <v>29</v>
      </c>
      <c r="E40" s="23">
        <f>_xlfn.BINOM.DIST(D40,$E$7,$E$6,FALSE)</f>
        <v>1.966795987539376E-4</v>
      </c>
      <c r="F40" s="2">
        <f t="shared" si="0"/>
        <v>0.99989998765030808</v>
      </c>
    </row>
    <row r="41" spans="4:6" x14ac:dyDescent="0.25">
      <c r="D41" s="22">
        <v>30</v>
      </c>
      <c r="E41" s="23">
        <f>_xlfn.BINOM.DIST(D41,$E$7,$E$6,FALSE)</f>
        <v>6.8837859563877912E-5</v>
      </c>
      <c r="F41" s="2">
        <f t="shared" si="0"/>
        <v>0.99996882550987198</v>
      </c>
    </row>
    <row r="42" spans="4:6" x14ac:dyDescent="0.25">
      <c r="D42" s="22">
        <v>31</v>
      </c>
      <c r="E42" s="23">
        <f>_xlfn.BINOM.DIST(D42,$E$7,$E$6,FALSE)</f>
        <v>2.220576114963805E-5</v>
      </c>
      <c r="F42" s="2">
        <f t="shared" si="0"/>
        <v>0.99999103127102162</v>
      </c>
    </row>
    <row r="43" spans="4:6" x14ac:dyDescent="0.25">
      <c r="D43" s="22">
        <v>32</v>
      </c>
      <c r="E43" s="23">
        <f>_xlfn.BINOM.DIST(D43,$E$7,$E$6,FALSE)</f>
        <v>6.5923353412988109E-6</v>
      </c>
      <c r="F43" s="2">
        <f t="shared" si="0"/>
        <v>0.99999762360636291</v>
      </c>
    </row>
    <row r="44" spans="4:6" x14ac:dyDescent="0.25">
      <c r="D44" s="22">
        <v>33</v>
      </c>
      <c r="E44" s="23">
        <f>_xlfn.BINOM.DIST(D44,$E$7,$E$6,FALSE)</f>
        <v>1.7979096385360406E-6</v>
      </c>
      <c r="F44" s="2">
        <f t="shared" si="0"/>
        <v>0.99999942151600141</v>
      </c>
    </row>
    <row r="45" spans="4:6" x14ac:dyDescent="0.25">
      <c r="D45" s="22">
        <v>34</v>
      </c>
      <c r="E45" s="23">
        <f>_xlfn.BINOM.DIST(D45,$E$7,$E$6,FALSE)</f>
        <v>4.4947740963400744E-7</v>
      </c>
      <c r="F45" s="2">
        <f t="shared" si="0"/>
        <v>0.99999987099341103</v>
      </c>
    </row>
    <row r="46" spans="4:6" x14ac:dyDescent="0.25">
      <c r="D46" s="22">
        <v>35</v>
      </c>
      <c r="E46" s="23">
        <f>_xlfn.BINOM.DIST(D46,$E$7,$E$6,FALSE)</f>
        <v>1.0273769363063129E-7</v>
      </c>
      <c r="F46" s="2">
        <f t="shared" si="0"/>
        <v>0.99999997373110472</v>
      </c>
    </row>
    <row r="47" spans="4:6" x14ac:dyDescent="0.25">
      <c r="D47" s="22">
        <v>36</v>
      </c>
      <c r="E47" s="23">
        <f>_xlfn.BINOM.DIST(D47,$E$7,$E$6,FALSE)</f>
        <v>2.140368617304808E-8</v>
      </c>
      <c r="F47" s="2">
        <f t="shared" si="0"/>
        <v>0.99999999513479088</v>
      </c>
    </row>
    <row r="48" spans="4:6" x14ac:dyDescent="0.25">
      <c r="D48" s="22">
        <v>37</v>
      </c>
      <c r="E48" s="23">
        <f>_xlfn.BINOM.DIST(D48,$E$7,$E$6,FALSE)</f>
        <v>4.0493460327388456E-9</v>
      </c>
      <c r="F48" s="2">
        <f t="shared" si="0"/>
        <v>0.99999999918413696</v>
      </c>
    </row>
    <row r="49" spans="4:6" x14ac:dyDescent="0.25">
      <c r="D49" s="22">
        <v>38</v>
      </c>
      <c r="E49" s="23">
        <f>_xlfn.BINOM.DIST(D49,$E$7,$E$6,FALSE)</f>
        <v>6.9265129507374735E-10</v>
      </c>
      <c r="F49" s="2">
        <f t="shared" si="0"/>
        <v>0.99999999987678823</v>
      </c>
    </row>
    <row r="50" spans="4:6" x14ac:dyDescent="0.25">
      <c r="D50" s="22">
        <v>39</v>
      </c>
      <c r="E50" s="23">
        <f>_xlfn.BINOM.DIST(D50,$E$7,$E$6,FALSE)</f>
        <v>1.0656173770365298E-10</v>
      </c>
      <c r="F50" s="2">
        <f t="shared" si="0"/>
        <v>0.99999999998334999</v>
      </c>
    </row>
    <row r="51" spans="4:6" x14ac:dyDescent="0.25">
      <c r="D51" s="22">
        <v>40</v>
      </c>
      <c r="E51" s="23">
        <f>_xlfn.BINOM.DIST(D51,$E$7,$E$6,FALSE)</f>
        <v>1.4652238934252266E-11</v>
      </c>
      <c r="F51" s="2">
        <f t="shared" si="0"/>
        <v>0.99999999999800226</v>
      </c>
    </row>
    <row r="52" spans="4:6" x14ac:dyDescent="0.25">
      <c r="D52" s="22">
        <v>41</v>
      </c>
      <c r="E52" s="23">
        <f>_xlfn.BINOM.DIST(D52,$E$7,$E$6,FALSE)</f>
        <v>1.7868584066161371E-12</v>
      </c>
      <c r="F52" s="2">
        <f t="shared" si="0"/>
        <v>0.99999999999978917</v>
      </c>
    </row>
    <row r="53" spans="4:6" x14ac:dyDescent="0.25">
      <c r="D53" s="22">
        <v>42</v>
      </c>
      <c r="E53" s="23">
        <f>_xlfn.BINOM.DIST(D53,$E$7,$E$6,FALSE)</f>
        <v>1.9144911499458493E-13</v>
      </c>
      <c r="F53" s="2">
        <f t="shared" si="0"/>
        <v>0.99999999999998057</v>
      </c>
    </row>
    <row r="54" spans="4:6" x14ac:dyDescent="0.25">
      <c r="D54" s="22">
        <v>43</v>
      </c>
      <c r="E54" s="23">
        <f>_xlfn.BINOM.DIST(D54,$E$7,$E$6,FALSE)</f>
        <v>1.7809219999496363E-14</v>
      </c>
      <c r="F54" s="2">
        <f t="shared" si="0"/>
        <v>0.99999999999999833</v>
      </c>
    </row>
    <row r="55" spans="4:6" x14ac:dyDescent="0.25">
      <c r="D55" s="22">
        <v>44</v>
      </c>
      <c r="E55" s="23">
        <f>_xlfn.BINOM.DIST(D55,$E$7,$E$6,FALSE)</f>
        <v>1.4166424999599225E-15</v>
      </c>
      <c r="F55" s="2">
        <f t="shared" si="0"/>
        <v>0.99999999999999978</v>
      </c>
    </row>
    <row r="56" spans="4:6" x14ac:dyDescent="0.25">
      <c r="D56" s="22">
        <v>45</v>
      </c>
      <c r="E56" s="23">
        <f>_xlfn.BINOM.DIST(D56,$E$7,$E$6,FALSE)</f>
        <v>9.4442833330662948E-17</v>
      </c>
      <c r="F56" s="2">
        <f t="shared" si="0"/>
        <v>0.99999999999999989</v>
      </c>
    </row>
    <row r="57" spans="4:6" x14ac:dyDescent="0.25">
      <c r="D57" s="22">
        <v>46</v>
      </c>
      <c r="E57" s="23">
        <f>_xlfn.BINOM.DIST(D57,$E$7,$E$6,FALSE)</f>
        <v>5.1327626810142789E-18</v>
      </c>
      <c r="F57" s="2">
        <f t="shared" si="0"/>
        <v>0.99999999999999989</v>
      </c>
    </row>
    <row r="58" spans="4:6" x14ac:dyDescent="0.25">
      <c r="D58" s="22">
        <v>47</v>
      </c>
      <c r="E58" s="23">
        <f>_xlfn.BINOM.DIST(D58,$E$7,$E$6,FALSE)</f>
        <v>2.1841543323465003E-19</v>
      </c>
      <c r="F58" s="2">
        <f t="shared" si="0"/>
        <v>0.99999999999999989</v>
      </c>
    </row>
    <row r="59" spans="4:6" x14ac:dyDescent="0.25">
      <c r="D59" s="22">
        <v>48</v>
      </c>
      <c r="E59" s="23">
        <f>_xlfn.BINOM.DIST(D59,$E$7,$E$6,FALSE)</f>
        <v>6.8254822885827654E-21</v>
      </c>
      <c r="F59" s="2">
        <f t="shared" si="0"/>
        <v>0.99999999999999989</v>
      </c>
    </row>
    <row r="60" spans="4:6" x14ac:dyDescent="0.25">
      <c r="D60" s="22">
        <v>49</v>
      </c>
      <c r="E60" s="23">
        <f>_xlfn.BINOM.DIST(D60,$E$7,$E$6,FALSE)</f>
        <v>1.3929555690985361E-22</v>
      </c>
      <c r="F60" s="2">
        <f t="shared" si="0"/>
        <v>0.99999999999999989</v>
      </c>
    </row>
    <row r="61" spans="4:6" x14ac:dyDescent="0.25">
      <c r="D61" s="22">
        <v>50</v>
      </c>
      <c r="E61" s="23">
        <f>_xlfn.BINOM.DIST(D61,$E$7,$E$6,FALSE)</f>
        <v>1.3929555690985338E-24</v>
      </c>
      <c r="F61" s="2">
        <f t="shared" si="0"/>
        <v>0.99999999999999989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134"/>
  <sheetViews>
    <sheetView workbookViewId="0">
      <selection activeCell="B33" sqref="B33"/>
    </sheetView>
  </sheetViews>
  <sheetFormatPr baseColWidth="10" defaultColWidth="9.140625" defaultRowHeight="15" x14ac:dyDescent="0.25"/>
  <cols>
    <col min="6" max="6" width="11.85546875" bestFit="1" customWidth="1"/>
  </cols>
  <sheetData>
    <row r="3" spans="3:8" x14ac:dyDescent="0.25">
      <c r="C3" t="s">
        <v>10</v>
      </c>
    </row>
    <row r="5" spans="3:8" x14ac:dyDescent="0.25">
      <c r="C5" t="s">
        <v>11</v>
      </c>
      <c r="D5" s="17">
        <f>1/3</f>
        <v>0.33333333333333331</v>
      </c>
      <c r="F5" t="s">
        <v>14</v>
      </c>
      <c r="G5">
        <f>D5*$D$9</f>
        <v>16.666666666666664</v>
      </c>
    </row>
    <row r="6" spans="3:8" x14ac:dyDescent="0.25">
      <c r="C6" t="s">
        <v>12</v>
      </c>
      <c r="D6" s="17">
        <f>1/3</f>
        <v>0.33333333333333331</v>
      </c>
      <c r="F6" t="s">
        <v>15</v>
      </c>
      <c r="G6">
        <f t="shared" ref="G6:G7" si="0">D6*$D$9</f>
        <v>16.666666666666664</v>
      </c>
    </row>
    <row r="7" spans="3:8" x14ac:dyDescent="0.25">
      <c r="C7" t="s">
        <v>13</v>
      </c>
      <c r="D7" s="17">
        <f>1-D5-D6</f>
        <v>0.33333333333333343</v>
      </c>
      <c r="F7" t="s">
        <v>16</v>
      </c>
      <c r="G7">
        <f t="shared" si="0"/>
        <v>16.666666666666671</v>
      </c>
    </row>
    <row r="9" spans="3:8" x14ac:dyDescent="0.25">
      <c r="C9" t="s">
        <v>2</v>
      </c>
      <c r="D9">
        <v>50</v>
      </c>
    </row>
    <row r="11" spans="3:8" ht="15.75" thickBot="1" x14ac:dyDescent="0.3">
      <c r="C11" t="s">
        <v>17</v>
      </c>
    </row>
    <row r="12" spans="3:8" ht="15.75" thickBot="1" x14ac:dyDescent="0.3">
      <c r="C12" s="5">
        <v>10</v>
      </c>
      <c r="D12" s="6">
        <v>10</v>
      </c>
      <c r="E12" s="7">
        <v>30</v>
      </c>
    </row>
    <row r="13" spans="3:8" ht="15.75" thickBot="1" x14ac:dyDescent="0.3">
      <c r="H13" s="2">
        <f>SUM(F14:F134)</f>
        <v>2.5048724825461398E-5</v>
      </c>
    </row>
    <row r="14" spans="3:8" x14ac:dyDescent="0.25">
      <c r="C14" s="8">
        <v>0</v>
      </c>
      <c r="D14" s="9">
        <v>0</v>
      </c>
      <c r="E14" s="9">
        <f>$D$9-D14-C14</f>
        <v>50</v>
      </c>
      <c r="F14" s="10">
        <f t="shared" ref="F14:F45" si="1">MULTINOMIAL(C14,D14,E14)*prob1^C14*prob2^D14*prob3^E14</f>
        <v>1.3929555690985823E-24</v>
      </c>
    </row>
    <row r="15" spans="3:8" x14ac:dyDescent="0.25">
      <c r="C15" s="11">
        <v>1</v>
      </c>
      <c r="D15" s="12">
        <v>0</v>
      </c>
      <c r="E15" s="12">
        <f t="shared" ref="E15:E24" si="2">$D$9-D15-C15</f>
        <v>49</v>
      </c>
      <c r="F15" s="13">
        <f t="shared" si="1"/>
        <v>6.9647778454929098E-23</v>
      </c>
    </row>
    <row r="16" spans="3:8" x14ac:dyDescent="0.25">
      <c r="C16" s="11">
        <v>2</v>
      </c>
      <c r="D16" s="12">
        <v>0</v>
      </c>
      <c r="E16" s="12">
        <f t="shared" si="2"/>
        <v>48</v>
      </c>
      <c r="F16" s="13">
        <f t="shared" si="1"/>
        <v>1.7063705721457632E-21</v>
      </c>
    </row>
    <row r="17" spans="3:6" x14ac:dyDescent="0.25">
      <c r="C17" s="11">
        <v>3</v>
      </c>
      <c r="D17" s="12">
        <v>0</v>
      </c>
      <c r="E17" s="12">
        <f t="shared" si="2"/>
        <v>47</v>
      </c>
      <c r="F17" s="13">
        <f t="shared" si="1"/>
        <v>2.7301929154332211E-20</v>
      </c>
    </row>
    <row r="18" spans="3:6" x14ac:dyDescent="0.25">
      <c r="C18" s="11">
        <v>4</v>
      </c>
      <c r="D18" s="12">
        <v>0</v>
      </c>
      <c r="E18" s="12">
        <f t="shared" si="2"/>
        <v>46</v>
      </c>
      <c r="F18" s="13">
        <f t="shared" si="1"/>
        <v>3.2079766756340355E-19</v>
      </c>
    </row>
    <row r="19" spans="3:6" x14ac:dyDescent="0.25">
      <c r="C19" s="11">
        <v>5</v>
      </c>
      <c r="D19" s="12">
        <v>0</v>
      </c>
      <c r="E19" s="12">
        <f t="shared" si="2"/>
        <v>45</v>
      </c>
      <c r="F19" s="13">
        <f t="shared" si="1"/>
        <v>2.9513385415833138E-18</v>
      </c>
    </row>
    <row r="20" spans="3:6" x14ac:dyDescent="0.25">
      <c r="C20" s="11">
        <v>6</v>
      </c>
      <c r="D20" s="12">
        <v>0</v>
      </c>
      <c r="E20" s="12">
        <f t="shared" si="2"/>
        <v>44</v>
      </c>
      <c r="F20" s="13">
        <f t="shared" si="1"/>
        <v>2.2135039061874816E-17</v>
      </c>
    </row>
    <row r="21" spans="3:6" x14ac:dyDescent="0.25">
      <c r="C21" s="11">
        <v>7</v>
      </c>
      <c r="D21" s="12">
        <v>0</v>
      </c>
      <c r="E21" s="12">
        <f t="shared" si="2"/>
        <v>43</v>
      </c>
      <c r="F21" s="13">
        <f t="shared" si="1"/>
        <v>1.3913453124607076E-16</v>
      </c>
    </row>
    <row r="22" spans="3:6" x14ac:dyDescent="0.25">
      <c r="C22" s="11">
        <v>8</v>
      </c>
      <c r="D22" s="12">
        <v>0</v>
      </c>
      <c r="E22" s="12">
        <f t="shared" si="2"/>
        <v>42</v>
      </c>
      <c r="F22" s="13">
        <f t="shared" si="1"/>
        <v>7.478481054476309E-16</v>
      </c>
    </row>
    <row r="23" spans="3:6" x14ac:dyDescent="0.25">
      <c r="C23" s="11">
        <v>9</v>
      </c>
      <c r="D23" s="12">
        <v>0</v>
      </c>
      <c r="E23" s="12">
        <f t="shared" si="2"/>
        <v>41</v>
      </c>
      <c r="F23" s="13">
        <f t="shared" si="1"/>
        <v>3.4899578254222737E-15</v>
      </c>
    </row>
    <row r="24" spans="3:6" ht="15.75" thickBot="1" x14ac:dyDescent="0.3">
      <c r="C24" s="11">
        <v>10</v>
      </c>
      <c r="D24" s="12">
        <v>0</v>
      </c>
      <c r="E24" s="12">
        <f t="shared" si="2"/>
        <v>40</v>
      </c>
      <c r="F24" s="13">
        <f t="shared" si="1"/>
        <v>1.4308827084231312E-14</v>
      </c>
    </row>
    <row r="25" spans="3:6" x14ac:dyDescent="0.25">
      <c r="C25" s="8">
        <v>0</v>
      </c>
      <c r="D25" s="9">
        <f>D14+1</f>
        <v>1</v>
      </c>
      <c r="E25" s="9">
        <f>$D$9-D25-C25</f>
        <v>49</v>
      </c>
      <c r="F25" s="10">
        <f t="shared" si="1"/>
        <v>6.9647778454929098E-23</v>
      </c>
    </row>
    <row r="26" spans="3:6" x14ac:dyDescent="0.25">
      <c r="C26" s="11">
        <v>1</v>
      </c>
      <c r="D26" s="12">
        <f t="shared" ref="D26:D89" si="3">D15+1</f>
        <v>1</v>
      </c>
      <c r="E26" s="12">
        <f t="shared" ref="E26:E35" si="4">$D$9-D26-C26</f>
        <v>48</v>
      </c>
      <c r="F26" s="13">
        <f t="shared" si="1"/>
        <v>3.4127411442915256E-21</v>
      </c>
    </row>
    <row r="27" spans="3:6" x14ac:dyDescent="0.25">
      <c r="C27" s="11">
        <v>2</v>
      </c>
      <c r="D27" s="12">
        <f t="shared" si="3"/>
        <v>1</v>
      </c>
      <c r="E27" s="12">
        <f t="shared" si="4"/>
        <v>47</v>
      </c>
      <c r="F27" s="13">
        <f t="shared" si="1"/>
        <v>8.1905787462996573E-20</v>
      </c>
    </row>
    <row r="28" spans="3:6" x14ac:dyDescent="0.25">
      <c r="C28" s="11">
        <v>3</v>
      </c>
      <c r="D28" s="12">
        <f t="shared" si="3"/>
        <v>1</v>
      </c>
      <c r="E28" s="12">
        <f t="shared" si="4"/>
        <v>46</v>
      </c>
      <c r="F28" s="13">
        <f t="shared" si="1"/>
        <v>1.2831906702536144E-18</v>
      </c>
    </row>
    <row r="29" spans="3:6" x14ac:dyDescent="0.25">
      <c r="C29" s="11">
        <v>4</v>
      </c>
      <c r="D29" s="12">
        <f t="shared" si="3"/>
        <v>1</v>
      </c>
      <c r="E29" s="12">
        <f t="shared" si="4"/>
        <v>45</v>
      </c>
      <c r="F29" s="13">
        <f t="shared" si="1"/>
        <v>1.4756692707916561E-17</v>
      </c>
    </row>
    <row r="30" spans="3:6" x14ac:dyDescent="0.25">
      <c r="C30" s="11">
        <v>5</v>
      </c>
      <c r="D30" s="12">
        <f t="shared" si="3"/>
        <v>1</v>
      </c>
      <c r="E30" s="12">
        <f t="shared" si="4"/>
        <v>44</v>
      </c>
      <c r="F30" s="13">
        <f t="shared" si="1"/>
        <v>1.3281023437124928E-16</v>
      </c>
    </row>
    <row r="31" spans="3:6" x14ac:dyDescent="0.25">
      <c r="C31" s="11">
        <v>6</v>
      </c>
      <c r="D31" s="12">
        <f t="shared" si="3"/>
        <v>1</v>
      </c>
      <c r="E31" s="12">
        <f t="shared" si="4"/>
        <v>43</v>
      </c>
      <c r="F31" s="13">
        <f t="shared" si="1"/>
        <v>9.7394171872249369E-16</v>
      </c>
    </row>
    <row r="32" spans="3:6" x14ac:dyDescent="0.25">
      <c r="C32" s="11">
        <v>7</v>
      </c>
      <c r="D32" s="12">
        <f t="shared" si="3"/>
        <v>1</v>
      </c>
      <c r="E32" s="12">
        <f t="shared" si="4"/>
        <v>42</v>
      </c>
      <c r="F32" s="13">
        <f t="shared" si="1"/>
        <v>5.9827848435810377E-15</v>
      </c>
    </row>
    <row r="33" spans="3:6" x14ac:dyDescent="0.25">
      <c r="C33" s="11">
        <v>8</v>
      </c>
      <c r="D33" s="12">
        <f t="shared" si="3"/>
        <v>1</v>
      </c>
      <c r="E33" s="12">
        <f t="shared" si="4"/>
        <v>41</v>
      </c>
      <c r="F33" s="13">
        <f t="shared" si="1"/>
        <v>3.140962042880053E-14</v>
      </c>
    </row>
    <row r="34" spans="3:6" x14ac:dyDescent="0.25">
      <c r="C34" s="11">
        <v>9</v>
      </c>
      <c r="D34" s="12">
        <f t="shared" si="3"/>
        <v>1</v>
      </c>
      <c r="E34" s="12">
        <f t="shared" si="4"/>
        <v>40</v>
      </c>
      <c r="F34" s="13">
        <f t="shared" si="1"/>
        <v>1.4308827084231331E-13</v>
      </c>
    </row>
    <row r="35" spans="3:6" ht="15.75" thickBot="1" x14ac:dyDescent="0.3">
      <c r="C35" s="14">
        <v>10</v>
      </c>
      <c r="D35" s="15">
        <f t="shared" si="3"/>
        <v>1</v>
      </c>
      <c r="E35" s="15">
        <f t="shared" si="4"/>
        <v>39</v>
      </c>
      <c r="F35" s="16">
        <f t="shared" si="1"/>
        <v>5.7235308336925313E-13</v>
      </c>
    </row>
    <row r="36" spans="3:6" x14ac:dyDescent="0.25">
      <c r="C36" s="8">
        <v>0</v>
      </c>
      <c r="D36" s="9">
        <f>D25+1</f>
        <v>2</v>
      </c>
      <c r="E36" s="9">
        <f>$D$9-D36-C36</f>
        <v>48</v>
      </c>
      <c r="F36" s="10">
        <f t="shared" si="1"/>
        <v>1.7063705721457632E-21</v>
      </c>
    </row>
    <row r="37" spans="3:6" x14ac:dyDescent="0.25">
      <c r="C37" s="11">
        <v>1</v>
      </c>
      <c r="D37" s="12">
        <f t="shared" si="3"/>
        <v>2</v>
      </c>
      <c r="E37" s="12">
        <f t="shared" ref="E37:E46" si="5">$D$9-D37-C37</f>
        <v>47</v>
      </c>
      <c r="F37" s="13">
        <f t="shared" si="1"/>
        <v>8.1905787462996573E-20</v>
      </c>
    </row>
    <row r="38" spans="3:6" x14ac:dyDescent="0.25">
      <c r="C38" s="11">
        <v>2</v>
      </c>
      <c r="D38" s="12">
        <f t="shared" si="3"/>
        <v>2</v>
      </c>
      <c r="E38" s="12">
        <f t="shared" si="5"/>
        <v>46</v>
      </c>
      <c r="F38" s="13">
        <f t="shared" si="1"/>
        <v>1.9247860053804237E-18</v>
      </c>
    </row>
    <row r="39" spans="3:6" x14ac:dyDescent="0.25">
      <c r="C39" s="11">
        <v>3</v>
      </c>
      <c r="D39" s="12">
        <f t="shared" si="3"/>
        <v>2</v>
      </c>
      <c r="E39" s="12">
        <f t="shared" si="5"/>
        <v>45</v>
      </c>
      <c r="F39" s="13">
        <f t="shared" si="1"/>
        <v>2.9513385415833172E-17</v>
      </c>
    </row>
    <row r="40" spans="3:6" x14ac:dyDescent="0.25">
      <c r="C40" s="11">
        <v>4</v>
      </c>
      <c r="D40" s="12">
        <f t="shared" si="3"/>
        <v>2</v>
      </c>
      <c r="E40" s="12">
        <f t="shared" si="5"/>
        <v>44</v>
      </c>
      <c r="F40" s="13">
        <f t="shared" si="1"/>
        <v>3.3202558592812237E-16</v>
      </c>
    </row>
    <row r="41" spans="3:6" x14ac:dyDescent="0.25">
      <c r="C41" s="11">
        <v>5</v>
      </c>
      <c r="D41" s="12">
        <f t="shared" si="3"/>
        <v>2</v>
      </c>
      <c r="E41" s="12">
        <f t="shared" si="5"/>
        <v>43</v>
      </c>
      <c r="F41" s="13">
        <f t="shared" si="1"/>
        <v>2.9218251561674846E-15</v>
      </c>
    </row>
    <row r="42" spans="3:6" x14ac:dyDescent="0.25">
      <c r="C42" s="11">
        <v>6</v>
      </c>
      <c r="D42" s="12">
        <f t="shared" si="3"/>
        <v>2</v>
      </c>
      <c r="E42" s="12">
        <f t="shared" si="5"/>
        <v>42</v>
      </c>
      <c r="F42" s="13">
        <f t="shared" si="1"/>
        <v>2.0939746952533638E-14</v>
      </c>
    </row>
    <row r="43" spans="3:6" x14ac:dyDescent="0.25">
      <c r="C43" s="11">
        <v>7</v>
      </c>
      <c r="D43" s="12">
        <f t="shared" si="3"/>
        <v>2</v>
      </c>
      <c r="E43" s="12">
        <f t="shared" si="5"/>
        <v>41</v>
      </c>
      <c r="F43" s="13">
        <f t="shared" si="1"/>
        <v>1.2563848171520215E-13</v>
      </c>
    </row>
    <row r="44" spans="3:6" x14ac:dyDescent="0.25">
      <c r="C44" s="11">
        <v>8</v>
      </c>
      <c r="D44" s="12">
        <f t="shared" si="3"/>
        <v>2</v>
      </c>
      <c r="E44" s="12">
        <f t="shared" si="5"/>
        <v>40</v>
      </c>
      <c r="F44" s="13">
        <f t="shared" si="1"/>
        <v>6.438972187904102E-13</v>
      </c>
    </row>
    <row r="45" spans="3:6" x14ac:dyDescent="0.25">
      <c r="C45" s="11">
        <v>9</v>
      </c>
      <c r="D45" s="12">
        <f t="shared" si="3"/>
        <v>2</v>
      </c>
      <c r="E45" s="12">
        <f t="shared" si="5"/>
        <v>39</v>
      </c>
      <c r="F45" s="13">
        <f t="shared" si="1"/>
        <v>2.8617654168462634E-12</v>
      </c>
    </row>
    <row r="46" spans="3:6" ht="15.75" thickBot="1" x14ac:dyDescent="0.3">
      <c r="C46" s="14">
        <v>10</v>
      </c>
      <c r="D46" s="15">
        <f t="shared" si="3"/>
        <v>2</v>
      </c>
      <c r="E46" s="15">
        <f t="shared" si="5"/>
        <v>38</v>
      </c>
      <c r="F46" s="16">
        <f t="shared" ref="F46:F77" si="6">MULTINOMIAL(C46,D46,E46)*prob1^C46*prob2^D46*prob3^E46</f>
        <v>1.1160885125700421E-11</v>
      </c>
    </row>
    <row r="47" spans="3:6" x14ac:dyDescent="0.25">
      <c r="C47" s="8">
        <v>0</v>
      </c>
      <c r="D47" s="9">
        <f>D36+1</f>
        <v>3</v>
      </c>
      <c r="E47" s="9">
        <f>$D$9-D47-C47</f>
        <v>47</v>
      </c>
      <c r="F47" s="10">
        <f t="shared" si="6"/>
        <v>2.7301929154332211E-20</v>
      </c>
    </row>
    <row r="48" spans="3:6" x14ac:dyDescent="0.25">
      <c r="C48" s="11">
        <v>1</v>
      </c>
      <c r="D48" s="12">
        <f t="shared" si="3"/>
        <v>3</v>
      </c>
      <c r="E48" s="12">
        <f t="shared" ref="E48:E57" si="7">$D$9-D48-C48</f>
        <v>46</v>
      </c>
      <c r="F48" s="13">
        <f t="shared" si="6"/>
        <v>1.2831906702536144E-18</v>
      </c>
    </row>
    <row r="49" spans="3:6" x14ac:dyDescent="0.25">
      <c r="C49" s="11">
        <v>2</v>
      </c>
      <c r="D49" s="12">
        <f t="shared" si="3"/>
        <v>3</v>
      </c>
      <c r="E49" s="12">
        <f t="shared" si="7"/>
        <v>45</v>
      </c>
      <c r="F49" s="13">
        <f t="shared" si="6"/>
        <v>2.9513385415833172E-17</v>
      </c>
    </row>
    <row r="50" spans="3:6" x14ac:dyDescent="0.25">
      <c r="C50" s="11">
        <v>3</v>
      </c>
      <c r="D50" s="12">
        <f t="shared" si="3"/>
        <v>3</v>
      </c>
      <c r="E50" s="12">
        <f t="shared" si="7"/>
        <v>44</v>
      </c>
      <c r="F50" s="13">
        <f t="shared" si="6"/>
        <v>4.4270078123749757E-16</v>
      </c>
    </row>
    <row r="51" spans="3:6" x14ac:dyDescent="0.25">
      <c r="C51" s="11">
        <v>4</v>
      </c>
      <c r="D51" s="12">
        <f t="shared" si="3"/>
        <v>3</v>
      </c>
      <c r="E51" s="12">
        <f t="shared" si="7"/>
        <v>43</v>
      </c>
      <c r="F51" s="13">
        <f t="shared" si="6"/>
        <v>4.8697085936124649E-15</v>
      </c>
    </row>
    <row r="52" spans="3:6" x14ac:dyDescent="0.25">
      <c r="C52" s="11">
        <v>5</v>
      </c>
      <c r="D52" s="12">
        <f t="shared" si="3"/>
        <v>3</v>
      </c>
      <c r="E52" s="12">
        <f t="shared" si="7"/>
        <v>42</v>
      </c>
      <c r="F52" s="13">
        <f t="shared" si="6"/>
        <v>4.1879493905067346E-14</v>
      </c>
    </row>
    <row r="53" spans="3:6" x14ac:dyDescent="0.25">
      <c r="C53" s="11">
        <v>6</v>
      </c>
      <c r="D53" s="12">
        <f t="shared" si="3"/>
        <v>3</v>
      </c>
      <c r="E53" s="12">
        <f t="shared" si="7"/>
        <v>41</v>
      </c>
      <c r="F53" s="13">
        <f t="shared" si="6"/>
        <v>2.931564573354709E-13</v>
      </c>
    </row>
    <row r="54" spans="3:6" x14ac:dyDescent="0.25">
      <c r="C54" s="11">
        <v>7</v>
      </c>
      <c r="D54" s="12">
        <f t="shared" si="3"/>
        <v>3</v>
      </c>
      <c r="E54" s="12">
        <f t="shared" si="7"/>
        <v>40</v>
      </c>
      <c r="F54" s="13">
        <f t="shared" si="6"/>
        <v>1.7170592501077622E-12</v>
      </c>
    </row>
    <row r="55" spans="3:6" x14ac:dyDescent="0.25">
      <c r="C55" s="11">
        <v>8</v>
      </c>
      <c r="D55" s="12">
        <f t="shared" si="3"/>
        <v>3</v>
      </c>
      <c r="E55" s="12">
        <f t="shared" si="7"/>
        <v>39</v>
      </c>
      <c r="F55" s="13">
        <f t="shared" si="6"/>
        <v>8.5852962505388016E-12</v>
      </c>
    </row>
    <row r="56" spans="3:6" x14ac:dyDescent="0.25">
      <c r="C56" s="11">
        <v>9</v>
      </c>
      <c r="D56" s="12">
        <f t="shared" si="3"/>
        <v>3</v>
      </c>
      <c r="E56" s="12">
        <f t="shared" si="7"/>
        <v>38</v>
      </c>
      <c r="F56" s="13">
        <f t="shared" si="6"/>
        <v>3.72029504190014E-11</v>
      </c>
    </row>
    <row r="57" spans="3:6" ht="15.75" thickBot="1" x14ac:dyDescent="0.3">
      <c r="C57" s="14">
        <v>10</v>
      </c>
      <c r="D57" s="15">
        <f t="shared" si="3"/>
        <v>3</v>
      </c>
      <c r="E57" s="15">
        <f t="shared" si="7"/>
        <v>37</v>
      </c>
      <c r="F57" s="16">
        <f t="shared" si="6"/>
        <v>1.4137121159220562E-10</v>
      </c>
    </row>
    <row r="58" spans="3:6" x14ac:dyDescent="0.25">
      <c r="C58" s="8">
        <v>0</v>
      </c>
      <c r="D58" s="9">
        <f>D47+1</f>
        <v>4</v>
      </c>
      <c r="E58" s="9">
        <f>$D$9-D58-C58</f>
        <v>46</v>
      </c>
      <c r="F58" s="10">
        <f t="shared" si="6"/>
        <v>3.2079766756340355E-19</v>
      </c>
    </row>
    <row r="59" spans="3:6" x14ac:dyDescent="0.25">
      <c r="C59" s="11">
        <v>1</v>
      </c>
      <c r="D59" s="12">
        <f t="shared" si="3"/>
        <v>4</v>
      </c>
      <c r="E59" s="12">
        <f t="shared" ref="E59:E68" si="8">$D$9-D59-C59</f>
        <v>45</v>
      </c>
      <c r="F59" s="13">
        <f t="shared" si="6"/>
        <v>1.4756692707916561E-17</v>
      </c>
    </row>
    <row r="60" spans="3:6" x14ac:dyDescent="0.25">
      <c r="C60" s="11">
        <v>2</v>
      </c>
      <c r="D60" s="12">
        <f t="shared" si="3"/>
        <v>4</v>
      </c>
      <c r="E60" s="12">
        <f t="shared" si="8"/>
        <v>44</v>
      </c>
      <c r="F60" s="13">
        <f t="shared" si="6"/>
        <v>3.3202558592812242E-16</v>
      </c>
    </row>
    <row r="61" spans="3:6" x14ac:dyDescent="0.25">
      <c r="C61" s="11">
        <v>3</v>
      </c>
      <c r="D61" s="12">
        <f t="shared" si="3"/>
        <v>4</v>
      </c>
      <c r="E61" s="12">
        <f t="shared" si="8"/>
        <v>43</v>
      </c>
      <c r="F61" s="13">
        <f t="shared" si="6"/>
        <v>4.8697085936124649E-15</v>
      </c>
    </row>
    <row r="62" spans="3:6" x14ac:dyDescent="0.25">
      <c r="C62" s="11">
        <v>4</v>
      </c>
      <c r="D62" s="12">
        <f t="shared" si="3"/>
        <v>4</v>
      </c>
      <c r="E62" s="12">
        <f t="shared" si="8"/>
        <v>42</v>
      </c>
      <c r="F62" s="13">
        <f t="shared" si="6"/>
        <v>5.2349367381334137E-14</v>
      </c>
    </row>
    <row r="63" spans="3:6" x14ac:dyDescent="0.25">
      <c r="C63" s="11">
        <v>5</v>
      </c>
      <c r="D63" s="12">
        <f t="shared" si="3"/>
        <v>4</v>
      </c>
      <c r="E63" s="12">
        <f t="shared" si="8"/>
        <v>41</v>
      </c>
      <c r="F63" s="13">
        <f t="shared" si="6"/>
        <v>4.3973468600320761E-13</v>
      </c>
    </row>
    <row r="64" spans="3:6" x14ac:dyDescent="0.25">
      <c r="C64" s="11">
        <v>6</v>
      </c>
      <c r="D64" s="12">
        <f t="shared" si="3"/>
        <v>4</v>
      </c>
      <c r="E64" s="12">
        <f t="shared" si="8"/>
        <v>40</v>
      </c>
      <c r="F64" s="13">
        <f t="shared" si="6"/>
        <v>3.004853687688578E-12</v>
      </c>
    </row>
    <row r="65" spans="3:6" x14ac:dyDescent="0.25">
      <c r="C65" s="11">
        <v>7</v>
      </c>
      <c r="D65" s="12">
        <f t="shared" si="3"/>
        <v>4</v>
      </c>
      <c r="E65" s="12">
        <f t="shared" si="8"/>
        <v>39</v>
      </c>
      <c r="F65" s="13">
        <f t="shared" si="6"/>
        <v>1.7170592501077571E-11</v>
      </c>
    </row>
    <row r="66" spans="3:6" x14ac:dyDescent="0.25">
      <c r="C66" s="11">
        <v>8</v>
      </c>
      <c r="D66" s="12">
        <f t="shared" si="3"/>
        <v>4</v>
      </c>
      <c r="E66" s="12">
        <f t="shared" si="8"/>
        <v>38</v>
      </c>
      <c r="F66" s="13">
        <f t="shared" si="6"/>
        <v>8.3706638442753333E-11</v>
      </c>
    </row>
    <row r="67" spans="3:6" x14ac:dyDescent="0.25">
      <c r="C67" s="11">
        <v>9</v>
      </c>
      <c r="D67" s="12">
        <f t="shared" si="3"/>
        <v>4</v>
      </c>
      <c r="E67" s="12">
        <f t="shared" si="8"/>
        <v>37</v>
      </c>
      <c r="F67" s="13">
        <f t="shared" si="6"/>
        <v>3.5342802898051437E-10</v>
      </c>
    </row>
    <row r="68" spans="3:6" ht="15.75" thickBot="1" x14ac:dyDescent="0.3">
      <c r="C68" s="14">
        <v>10</v>
      </c>
      <c r="D68" s="15">
        <f t="shared" si="3"/>
        <v>4</v>
      </c>
      <c r="E68" s="15">
        <f t="shared" si="8"/>
        <v>36</v>
      </c>
      <c r="F68" s="16">
        <f t="shared" si="6"/>
        <v>1.3076837072278979E-9</v>
      </c>
    </row>
    <row r="69" spans="3:6" x14ac:dyDescent="0.25">
      <c r="C69" s="8">
        <v>0</v>
      </c>
      <c r="D69" s="9">
        <f>D58+1</f>
        <v>5</v>
      </c>
      <c r="E69" s="9">
        <f>$D$9-D69-C69</f>
        <v>45</v>
      </c>
      <c r="F69" s="10">
        <f t="shared" si="6"/>
        <v>2.9513385415833138E-18</v>
      </c>
    </row>
    <row r="70" spans="3:6" x14ac:dyDescent="0.25">
      <c r="C70" s="11">
        <v>1</v>
      </c>
      <c r="D70" s="12">
        <f t="shared" si="3"/>
        <v>5</v>
      </c>
      <c r="E70" s="12">
        <f t="shared" ref="E70:E79" si="9">$D$9-D70-C70</f>
        <v>44</v>
      </c>
      <c r="F70" s="13">
        <f t="shared" si="6"/>
        <v>1.328102343712493E-16</v>
      </c>
    </row>
    <row r="71" spans="3:6" x14ac:dyDescent="0.25">
      <c r="C71" s="11">
        <v>2</v>
      </c>
      <c r="D71" s="12">
        <f t="shared" si="3"/>
        <v>5</v>
      </c>
      <c r="E71" s="12">
        <f t="shared" si="9"/>
        <v>43</v>
      </c>
      <c r="F71" s="13">
        <f t="shared" si="6"/>
        <v>2.9218251561674846E-15</v>
      </c>
    </row>
    <row r="72" spans="3:6" x14ac:dyDescent="0.25">
      <c r="C72" s="11">
        <v>3</v>
      </c>
      <c r="D72" s="12">
        <f t="shared" si="3"/>
        <v>5</v>
      </c>
      <c r="E72" s="12">
        <f t="shared" si="9"/>
        <v>42</v>
      </c>
      <c r="F72" s="13">
        <f t="shared" si="6"/>
        <v>4.1879493905067346E-14</v>
      </c>
    </row>
    <row r="73" spans="3:6" x14ac:dyDescent="0.25">
      <c r="C73" s="11">
        <v>4</v>
      </c>
      <c r="D73" s="12">
        <f t="shared" si="3"/>
        <v>5</v>
      </c>
      <c r="E73" s="12">
        <f t="shared" si="9"/>
        <v>41</v>
      </c>
      <c r="F73" s="13">
        <f t="shared" si="6"/>
        <v>4.3973468600320766E-13</v>
      </c>
    </row>
    <row r="74" spans="3:6" x14ac:dyDescent="0.25">
      <c r="C74" s="11">
        <v>5</v>
      </c>
      <c r="D74" s="12">
        <f t="shared" si="3"/>
        <v>5</v>
      </c>
      <c r="E74" s="12">
        <f t="shared" si="9"/>
        <v>40</v>
      </c>
      <c r="F74" s="13">
        <f t="shared" si="6"/>
        <v>3.6058244252262943E-12</v>
      </c>
    </row>
    <row r="75" spans="3:6" x14ac:dyDescent="0.25">
      <c r="C75" s="11">
        <v>6</v>
      </c>
      <c r="D75" s="12">
        <f t="shared" si="3"/>
        <v>5</v>
      </c>
      <c r="E75" s="12">
        <f t="shared" si="9"/>
        <v>39</v>
      </c>
      <c r="F75" s="13">
        <f t="shared" si="6"/>
        <v>2.4038829501508669E-11</v>
      </c>
    </row>
    <row r="76" spans="3:6" x14ac:dyDescent="0.25">
      <c r="C76" s="11">
        <v>7</v>
      </c>
      <c r="D76" s="12">
        <f t="shared" si="3"/>
        <v>5</v>
      </c>
      <c r="E76" s="12">
        <f t="shared" si="9"/>
        <v>38</v>
      </c>
      <c r="F76" s="13">
        <f t="shared" si="6"/>
        <v>1.3393062150840572E-10</v>
      </c>
    </row>
    <row r="77" spans="3:6" x14ac:dyDescent="0.25">
      <c r="C77" s="11">
        <v>8</v>
      </c>
      <c r="D77" s="12">
        <f t="shared" si="3"/>
        <v>5</v>
      </c>
      <c r="E77" s="12">
        <f t="shared" si="9"/>
        <v>37</v>
      </c>
      <c r="F77" s="13">
        <f t="shared" si="6"/>
        <v>6.3617045216492556E-10</v>
      </c>
    </row>
    <row r="78" spans="3:6" x14ac:dyDescent="0.25">
      <c r="C78" s="11">
        <v>9</v>
      </c>
      <c r="D78" s="12">
        <f t="shared" si="3"/>
        <v>5</v>
      </c>
      <c r="E78" s="12">
        <f t="shared" si="9"/>
        <v>36</v>
      </c>
      <c r="F78" s="13">
        <f t="shared" ref="F78:F109" si="10">MULTINOMIAL(C78,D78,E78)*prob1^C78*prob2^D78*prob3^E78</f>
        <v>2.6153674144558008E-9</v>
      </c>
    </row>
    <row r="79" spans="3:6" ht="15.75" thickBot="1" x14ac:dyDescent="0.3">
      <c r="C79" s="14">
        <v>10</v>
      </c>
      <c r="D79" s="15">
        <f t="shared" si="3"/>
        <v>5</v>
      </c>
      <c r="E79" s="15">
        <f t="shared" si="9"/>
        <v>35</v>
      </c>
      <c r="F79" s="16">
        <f t="shared" si="10"/>
        <v>9.4153226920408968E-9</v>
      </c>
    </row>
    <row r="80" spans="3:6" x14ac:dyDescent="0.25">
      <c r="C80" s="8">
        <v>0</v>
      </c>
      <c r="D80" s="9">
        <f>D69+1</f>
        <v>6</v>
      </c>
      <c r="E80" s="9">
        <f>$D$9-D80-C80</f>
        <v>44</v>
      </c>
      <c r="F80" s="10">
        <f t="shared" si="10"/>
        <v>2.2135039061874816E-17</v>
      </c>
    </row>
    <row r="81" spans="3:6" x14ac:dyDescent="0.25">
      <c r="C81" s="11">
        <v>1</v>
      </c>
      <c r="D81" s="12">
        <f t="shared" si="3"/>
        <v>6</v>
      </c>
      <c r="E81" s="12">
        <f t="shared" ref="E81:E90" si="11">$D$9-D81-C81</f>
        <v>43</v>
      </c>
      <c r="F81" s="13">
        <f t="shared" si="10"/>
        <v>9.7394171872249369E-16</v>
      </c>
    </row>
    <row r="82" spans="3:6" x14ac:dyDescent="0.25">
      <c r="C82" s="11">
        <v>2</v>
      </c>
      <c r="D82" s="12">
        <f t="shared" si="3"/>
        <v>6</v>
      </c>
      <c r="E82" s="12">
        <f t="shared" si="11"/>
        <v>42</v>
      </c>
      <c r="F82" s="13">
        <f t="shared" si="10"/>
        <v>2.0939746952533638E-14</v>
      </c>
    </row>
    <row r="83" spans="3:6" x14ac:dyDescent="0.25">
      <c r="C83" s="11">
        <v>3</v>
      </c>
      <c r="D83" s="12">
        <f t="shared" si="3"/>
        <v>6</v>
      </c>
      <c r="E83" s="12">
        <f t="shared" si="11"/>
        <v>41</v>
      </c>
      <c r="F83" s="13">
        <f t="shared" si="10"/>
        <v>2.931564573354709E-13</v>
      </c>
    </row>
    <row r="84" spans="3:6" x14ac:dyDescent="0.25">
      <c r="C84" s="11">
        <v>4</v>
      </c>
      <c r="D84" s="12">
        <f t="shared" si="3"/>
        <v>6</v>
      </c>
      <c r="E84" s="12">
        <f t="shared" si="11"/>
        <v>40</v>
      </c>
      <c r="F84" s="13">
        <f t="shared" si="10"/>
        <v>3.0048536876885788E-12</v>
      </c>
    </row>
    <row r="85" spans="3:6" x14ac:dyDescent="0.25">
      <c r="C85" s="11">
        <v>5</v>
      </c>
      <c r="D85" s="12">
        <f t="shared" si="3"/>
        <v>6</v>
      </c>
      <c r="E85" s="12">
        <f t="shared" si="11"/>
        <v>39</v>
      </c>
      <c r="F85" s="13">
        <f t="shared" si="10"/>
        <v>2.4038829501508666E-11</v>
      </c>
    </row>
    <row r="86" spans="3:6" x14ac:dyDescent="0.25">
      <c r="C86" s="11">
        <v>6</v>
      </c>
      <c r="D86" s="12">
        <f t="shared" si="3"/>
        <v>6</v>
      </c>
      <c r="E86" s="12">
        <f t="shared" si="11"/>
        <v>38</v>
      </c>
      <c r="F86" s="13">
        <f t="shared" si="10"/>
        <v>1.5625239175980594E-10</v>
      </c>
    </row>
    <row r="87" spans="3:6" x14ac:dyDescent="0.25">
      <c r="C87" s="11">
        <v>7</v>
      </c>
      <c r="D87" s="12">
        <f t="shared" si="3"/>
        <v>6</v>
      </c>
      <c r="E87" s="12">
        <f t="shared" si="11"/>
        <v>37</v>
      </c>
      <c r="F87" s="13">
        <f t="shared" si="10"/>
        <v>8.4822726955323315E-10</v>
      </c>
    </row>
    <row r="88" spans="3:6" x14ac:dyDescent="0.25">
      <c r="C88" s="11">
        <v>8</v>
      </c>
      <c r="D88" s="12">
        <f t="shared" si="3"/>
        <v>6</v>
      </c>
      <c r="E88" s="12">
        <f t="shared" si="11"/>
        <v>36</v>
      </c>
      <c r="F88" s="13">
        <f t="shared" si="10"/>
        <v>3.9230511216837129E-9</v>
      </c>
    </row>
    <row r="89" spans="3:6" x14ac:dyDescent="0.25">
      <c r="C89" s="11">
        <v>9</v>
      </c>
      <c r="D89" s="12">
        <f t="shared" si="3"/>
        <v>6</v>
      </c>
      <c r="E89" s="12">
        <f t="shared" si="11"/>
        <v>35</v>
      </c>
      <c r="F89" s="13">
        <f t="shared" si="10"/>
        <v>1.5692204486734799E-8</v>
      </c>
    </row>
    <row r="90" spans="3:6" ht="15.75" thickBot="1" x14ac:dyDescent="0.3">
      <c r="C90" s="14">
        <v>10</v>
      </c>
      <c r="D90" s="15">
        <f t="shared" ref="D90" si="12">D79+1</f>
        <v>6</v>
      </c>
      <c r="E90" s="15">
        <f t="shared" si="11"/>
        <v>34</v>
      </c>
      <c r="F90" s="16">
        <f t="shared" si="10"/>
        <v>5.4922715703571778E-8</v>
      </c>
    </row>
    <row r="91" spans="3:6" x14ac:dyDescent="0.25">
      <c r="C91" s="8">
        <v>0</v>
      </c>
      <c r="D91" s="9">
        <f>D80+1</f>
        <v>7</v>
      </c>
      <c r="E91" s="9">
        <f>$D$9-D91-C91</f>
        <v>43</v>
      </c>
      <c r="F91" s="10">
        <f t="shared" si="10"/>
        <v>1.3913453124607076E-16</v>
      </c>
    </row>
    <row r="92" spans="3:6" x14ac:dyDescent="0.25">
      <c r="C92" s="11">
        <v>1</v>
      </c>
      <c r="D92" s="12">
        <f t="shared" ref="D92:D101" si="13">D81+1</f>
        <v>7</v>
      </c>
      <c r="E92" s="12">
        <f t="shared" ref="E92:E101" si="14">$D$9-D92-C92</f>
        <v>42</v>
      </c>
      <c r="F92" s="13">
        <f t="shared" si="10"/>
        <v>5.9827848435810361E-15</v>
      </c>
    </row>
    <row r="93" spans="3:6" x14ac:dyDescent="0.25">
      <c r="C93" s="11">
        <v>2</v>
      </c>
      <c r="D93" s="12">
        <f t="shared" si="13"/>
        <v>7</v>
      </c>
      <c r="E93" s="12">
        <f t="shared" si="14"/>
        <v>41</v>
      </c>
      <c r="F93" s="13">
        <f t="shared" si="10"/>
        <v>1.2563848171520215E-13</v>
      </c>
    </row>
    <row r="94" spans="3:6" x14ac:dyDescent="0.25">
      <c r="C94" s="11">
        <v>3</v>
      </c>
      <c r="D94" s="12">
        <f t="shared" si="13"/>
        <v>7</v>
      </c>
      <c r="E94" s="12">
        <f t="shared" si="14"/>
        <v>40</v>
      </c>
      <c r="F94" s="13">
        <f t="shared" si="10"/>
        <v>1.7170592501077618E-12</v>
      </c>
    </row>
    <row r="95" spans="3:6" x14ac:dyDescent="0.25">
      <c r="C95" s="11">
        <v>4</v>
      </c>
      <c r="D95" s="12">
        <f t="shared" si="13"/>
        <v>7</v>
      </c>
      <c r="E95" s="12">
        <f t="shared" si="14"/>
        <v>39</v>
      </c>
      <c r="F95" s="13">
        <f t="shared" si="10"/>
        <v>1.7170592501077574E-11</v>
      </c>
    </row>
    <row r="96" spans="3:6" x14ac:dyDescent="0.25">
      <c r="C96" s="11">
        <v>5</v>
      </c>
      <c r="D96" s="12">
        <f t="shared" si="13"/>
        <v>7</v>
      </c>
      <c r="E96" s="12">
        <f t="shared" si="14"/>
        <v>38</v>
      </c>
      <c r="F96" s="13">
        <f t="shared" si="10"/>
        <v>1.3393062150840572E-10</v>
      </c>
    </row>
    <row r="97" spans="3:6" x14ac:dyDescent="0.25">
      <c r="C97" s="11">
        <v>6</v>
      </c>
      <c r="D97" s="12">
        <f t="shared" si="13"/>
        <v>7</v>
      </c>
      <c r="E97" s="12">
        <f t="shared" si="14"/>
        <v>37</v>
      </c>
      <c r="F97" s="13">
        <f t="shared" si="10"/>
        <v>8.4822726955323325E-10</v>
      </c>
    </row>
    <row r="98" spans="3:6" x14ac:dyDescent="0.25">
      <c r="C98" s="11">
        <v>7</v>
      </c>
      <c r="D98" s="12">
        <f t="shared" si="13"/>
        <v>7</v>
      </c>
      <c r="E98" s="12">
        <f t="shared" si="14"/>
        <v>36</v>
      </c>
      <c r="F98" s="13">
        <f t="shared" si="10"/>
        <v>4.483486996209942E-9</v>
      </c>
    </row>
    <row r="99" spans="3:6" x14ac:dyDescent="0.25">
      <c r="C99" s="11">
        <v>8</v>
      </c>
      <c r="D99" s="12">
        <f t="shared" si="13"/>
        <v>7</v>
      </c>
      <c r="E99" s="12">
        <f t="shared" si="14"/>
        <v>35</v>
      </c>
      <c r="F99" s="13">
        <f t="shared" si="10"/>
        <v>2.0175691482944751E-8</v>
      </c>
    </row>
    <row r="100" spans="3:6" x14ac:dyDescent="0.25">
      <c r="C100" s="11">
        <v>9</v>
      </c>
      <c r="D100" s="12">
        <f t="shared" si="13"/>
        <v>7</v>
      </c>
      <c r="E100" s="12">
        <f t="shared" si="14"/>
        <v>34</v>
      </c>
      <c r="F100" s="13">
        <f t="shared" si="10"/>
        <v>7.8461022433674163E-8</v>
      </c>
    </row>
    <row r="101" spans="3:6" ht="15.75" thickBot="1" x14ac:dyDescent="0.3">
      <c r="C101" s="14">
        <v>10</v>
      </c>
      <c r="D101" s="15">
        <f t="shared" si="13"/>
        <v>7</v>
      </c>
      <c r="E101" s="15">
        <f t="shared" si="14"/>
        <v>33</v>
      </c>
      <c r="F101" s="16">
        <f t="shared" si="10"/>
        <v>2.6676747627449019E-7</v>
      </c>
    </row>
    <row r="102" spans="3:6" x14ac:dyDescent="0.25">
      <c r="C102" s="8">
        <v>0</v>
      </c>
      <c r="D102" s="9">
        <f>D91+1</f>
        <v>8</v>
      </c>
      <c r="E102" s="9">
        <f>$D$9-D102-C102</f>
        <v>42</v>
      </c>
      <c r="F102" s="10">
        <f t="shared" si="10"/>
        <v>7.478481054476309E-16</v>
      </c>
    </row>
    <row r="103" spans="3:6" x14ac:dyDescent="0.25">
      <c r="C103" s="11">
        <v>1</v>
      </c>
      <c r="D103" s="12">
        <f t="shared" ref="D103:D112" si="15">D92+1</f>
        <v>8</v>
      </c>
      <c r="E103" s="12">
        <f t="shared" ref="E103:E112" si="16">$D$9-D103-C103</f>
        <v>41</v>
      </c>
      <c r="F103" s="13">
        <f t="shared" si="10"/>
        <v>3.1409620428800536E-14</v>
      </c>
    </row>
    <row r="104" spans="3:6" x14ac:dyDescent="0.25">
      <c r="C104" s="11">
        <v>2</v>
      </c>
      <c r="D104" s="12">
        <f t="shared" si="15"/>
        <v>8</v>
      </c>
      <c r="E104" s="12">
        <f t="shared" si="16"/>
        <v>40</v>
      </c>
      <c r="F104" s="13">
        <f t="shared" si="10"/>
        <v>6.438972187904102E-13</v>
      </c>
    </row>
    <row r="105" spans="3:6" x14ac:dyDescent="0.25">
      <c r="C105" s="11">
        <v>3</v>
      </c>
      <c r="D105" s="12">
        <f t="shared" si="15"/>
        <v>8</v>
      </c>
      <c r="E105" s="12">
        <f t="shared" si="16"/>
        <v>39</v>
      </c>
      <c r="F105" s="13">
        <f t="shared" si="10"/>
        <v>8.5852962505388016E-12</v>
      </c>
    </row>
    <row r="106" spans="3:6" x14ac:dyDescent="0.25">
      <c r="C106" s="11">
        <v>4</v>
      </c>
      <c r="D106" s="12">
        <f t="shared" si="15"/>
        <v>8</v>
      </c>
      <c r="E106" s="12">
        <f t="shared" si="16"/>
        <v>38</v>
      </c>
      <c r="F106" s="13">
        <f t="shared" si="10"/>
        <v>8.3706638442753333E-11</v>
      </c>
    </row>
    <row r="107" spans="3:6" x14ac:dyDescent="0.25">
      <c r="C107" s="11">
        <v>5</v>
      </c>
      <c r="D107" s="12">
        <f t="shared" si="15"/>
        <v>8</v>
      </c>
      <c r="E107" s="12">
        <f t="shared" si="16"/>
        <v>37</v>
      </c>
      <c r="F107" s="13">
        <f t="shared" si="10"/>
        <v>6.3617045216492556E-10</v>
      </c>
    </row>
    <row r="108" spans="3:6" x14ac:dyDescent="0.25">
      <c r="C108" s="11">
        <v>6</v>
      </c>
      <c r="D108" s="12">
        <f t="shared" si="15"/>
        <v>8</v>
      </c>
      <c r="E108" s="12">
        <f t="shared" si="16"/>
        <v>36</v>
      </c>
      <c r="F108" s="13">
        <f t="shared" si="10"/>
        <v>3.9230511216837129E-9</v>
      </c>
    </row>
    <row r="109" spans="3:6" x14ac:dyDescent="0.25">
      <c r="C109" s="11">
        <v>7</v>
      </c>
      <c r="D109" s="12">
        <f t="shared" si="15"/>
        <v>8</v>
      </c>
      <c r="E109" s="12">
        <f t="shared" si="16"/>
        <v>35</v>
      </c>
      <c r="F109" s="13">
        <f t="shared" si="10"/>
        <v>2.0175691482944751E-8</v>
      </c>
    </row>
    <row r="110" spans="3:6" x14ac:dyDescent="0.25">
      <c r="C110" s="11">
        <v>8</v>
      </c>
      <c r="D110" s="12">
        <f t="shared" si="15"/>
        <v>8</v>
      </c>
      <c r="E110" s="12">
        <f t="shared" si="16"/>
        <v>34</v>
      </c>
      <c r="F110" s="13">
        <f t="shared" ref="F110:F134" si="17">MULTINOMIAL(C110,D110,E110)*prob1^C110*prob2^D110*prob3^E110</f>
        <v>8.826865023788315E-8</v>
      </c>
    </row>
    <row r="111" spans="3:6" x14ac:dyDescent="0.25">
      <c r="C111" s="11">
        <v>9</v>
      </c>
      <c r="D111" s="12">
        <f t="shared" si="15"/>
        <v>8</v>
      </c>
      <c r="E111" s="12">
        <f t="shared" si="16"/>
        <v>33</v>
      </c>
      <c r="F111" s="13">
        <f t="shared" si="17"/>
        <v>3.3345934534311243E-7</v>
      </c>
    </row>
    <row r="112" spans="3:6" ht="15.75" thickBot="1" x14ac:dyDescent="0.3">
      <c r="C112" s="14">
        <v>10</v>
      </c>
      <c r="D112" s="15">
        <f t="shared" si="15"/>
        <v>8</v>
      </c>
      <c r="E112" s="15">
        <f t="shared" si="16"/>
        <v>32</v>
      </c>
      <c r="F112" s="16">
        <f t="shared" si="17"/>
        <v>1.1004158396322731E-6</v>
      </c>
    </row>
    <row r="113" spans="3:6" x14ac:dyDescent="0.25">
      <c r="C113" s="8">
        <v>0</v>
      </c>
      <c r="D113" s="9">
        <f>D102+1</f>
        <v>9</v>
      </c>
      <c r="E113" s="9">
        <f>$D$9-D113-C113</f>
        <v>41</v>
      </c>
      <c r="F113" s="10">
        <f t="shared" si="17"/>
        <v>3.4899578254222737E-15</v>
      </c>
    </row>
    <row r="114" spans="3:6" x14ac:dyDescent="0.25">
      <c r="C114" s="11">
        <v>1</v>
      </c>
      <c r="D114" s="12">
        <f t="shared" ref="D114:D123" si="18">D103+1</f>
        <v>9</v>
      </c>
      <c r="E114" s="12">
        <f t="shared" ref="E114:E123" si="19">$D$9-D114-C114</f>
        <v>40</v>
      </c>
      <c r="F114" s="13">
        <f t="shared" si="17"/>
        <v>1.4308827084231331E-13</v>
      </c>
    </row>
    <row r="115" spans="3:6" x14ac:dyDescent="0.25">
      <c r="C115" s="11">
        <v>2</v>
      </c>
      <c r="D115" s="12">
        <f t="shared" si="18"/>
        <v>9</v>
      </c>
      <c r="E115" s="12">
        <f t="shared" si="19"/>
        <v>39</v>
      </c>
      <c r="F115" s="13">
        <f t="shared" si="17"/>
        <v>2.8617654168462634E-12</v>
      </c>
    </row>
    <row r="116" spans="3:6" x14ac:dyDescent="0.25">
      <c r="C116" s="11">
        <v>3</v>
      </c>
      <c r="D116" s="12">
        <f t="shared" si="18"/>
        <v>9</v>
      </c>
      <c r="E116" s="12">
        <f t="shared" si="19"/>
        <v>38</v>
      </c>
      <c r="F116" s="13">
        <f t="shared" si="17"/>
        <v>3.72029504190014E-11</v>
      </c>
    </row>
    <row r="117" spans="3:6" x14ac:dyDescent="0.25">
      <c r="C117" s="11">
        <v>4</v>
      </c>
      <c r="D117" s="12">
        <f t="shared" si="18"/>
        <v>9</v>
      </c>
      <c r="E117" s="12">
        <f t="shared" si="19"/>
        <v>37</v>
      </c>
      <c r="F117" s="13">
        <f t="shared" si="17"/>
        <v>3.5342802898051437E-10</v>
      </c>
    </row>
    <row r="118" spans="3:6" x14ac:dyDescent="0.25">
      <c r="C118" s="11">
        <v>5</v>
      </c>
      <c r="D118" s="12">
        <f t="shared" si="18"/>
        <v>9</v>
      </c>
      <c r="E118" s="12">
        <f t="shared" si="19"/>
        <v>36</v>
      </c>
      <c r="F118" s="13">
        <f t="shared" si="17"/>
        <v>2.6153674144558008E-9</v>
      </c>
    </row>
    <row r="119" spans="3:6" x14ac:dyDescent="0.25">
      <c r="C119" s="11">
        <v>6</v>
      </c>
      <c r="D119" s="12">
        <f t="shared" si="18"/>
        <v>9</v>
      </c>
      <c r="E119" s="12">
        <f t="shared" si="19"/>
        <v>35</v>
      </c>
      <c r="F119" s="13">
        <f t="shared" si="17"/>
        <v>1.5692204486734799E-8</v>
      </c>
    </row>
    <row r="120" spans="3:6" x14ac:dyDescent="0.25">
      <c r="C120" s="11">
        <v>7</v>
      </c>
      <c r="D120" s="12">
        <f t="shared" si="18"/>
        <v>9</v>
      </c>
      <c r="E120" s="12">
        <f t="shared" si="19"/>
        <v>34</v>
      </c>
      <c r="F120" s="13">
        <f t="shared" si="17"/>
        <v>7.8461022433674163E-8</v>
      </c>
    </row>
    <row r="121" spans="3:6" x14ac:dyDescent="0.25">
      <c r="C121" s="11">
        <v>8</v>
      </c>
      <c r="D121" s="12">
        <f t="shared" si="18"/>
        <v>9</v>
      </c>
      <c r="E121" s="12">
        <f t="shared" si="19"/>
        <v>33</v>
      </c>
      <c r="F121" s="13">
        <f t="shared" si="17"/>
        <v>3.3345934534311248E-7</v>
      </c>
    </row>
    <row r="122" spans="3:6" x14ac:dyDescent="0.25">
      <c r="C122" s="11">
        <v>9</v>
      </c>
      <c r="D122" s="12">
        <f t="shared" si="18"/>
        <v>9</v>
      </c>
      <c r="E122" s="12">
        <f t="shared" si="19"/>
        <v>32</v>
      </c>
      <c r="F122" s="13">
        <f t="shared" si="17"/>
        <v>1.2226842662580836E-6</v>
      </c>
    </row>
    <row r="123" spans="3:6" ht="15.75" thickBot="1" x14ac:dyDescent="0.3">
      <c r="C123" s="14">
        <v>10</v>
      </c>
      <c r="D123" s="15">
        <f t="shared" si="18"/>
        <v>9</v>
      </c>
      <c r="E123" s="15">
        <f t="shared" si="19"/>
        <v>31</v>
      </c>
      <c r="F123" s="16">
        <f t="shared" si="17"/>
        <v>3.912589652025858E-6</v>
      </c>
    </row>
    <row r="124" spans="3:6" x14ac:dyDescent="0.25">
      <c r="C124" s="8">
        <v>0</v>
      </c>
      <c r="D124" s="9">
        <f>D113+1</f>
        <v>10</v>
      </c>
      <c r="E124" s="9">
        <f>$D$9-D124-C124</f>
        <v>40</v>
      </c>
      <c r="F124" s="10">
        <f t="shared" si="17"/>
        <v>1.4308827084231312E-14</v>
      </c>
    </row>
    <row r="125" spans="3:6" x14ac:dyDescent="0.25">
      <c r="C125" s="11">
        <v>1</v>
      </c>
      <c r="D125" s="12">
        <f t="shared" ref="D125:D134" si="20">D114+1</f>
        <v>10</v>
      </c>
      <c r="E125" s="12">
        <f t="shared" ref="E125:E134" si="21">$D$9-D125-C125</f>
        <v>39</v>
      </c>
      <c r="F125" s="13">
        <f t="shared" si="17"/>
        <v>5.7235308336925313E-13</v>
      </c>
    </row>
    <row r="126" spans="3:6" x14ac:dyDescent="0.25">
      <c r="C126" s="11">
        <v>2</v>
      </c>
      <c r="D126" s="12">
        <f t="shared" si="20"/>
        <v>10</v>
      </c>
      <c r="E126" s="12">
        <f t="shared" si="21"/>
        <v>38</v>
      </c>
      <c r="F126" s="13">
        <f t="shared" si="17"/>
        <v>1.116088512570042E-11</v>
      </c>
    </row>
    <row r="127" spans="3:6" x14ac:dyDescent="0.25">
      <c r="C127" s="11">
        <v>3</v>
      </c>
      <c r="D127" s="12">
        <f t="shared" si="20"/>
        <v>10</v>
      </c>
      <c r="E127" s="12">
        <f t="shared" si="21"/>
        <v>37</v>
      </c>
      <c r="F127" s="13">
        <f t="shared" si="17"/>
        <v>1.4137121159220562E-10</v>
      </c>
    </row>
    <row r="128" spans="3:6" x14ac:dyDescent="0.25">
      <c r="C128" s="11">
        <v>4</v>
      </c>
      <c r="D128" s="12">
        <f t="shared" si="20"/>
        <v>10</v>
      </c>
      <c r="E128" s="12">
        <f t="shared" si="21"/>
        <v>36</v>
      </c>
      <c r="F128" s="13">
        <f t="shared" si="17"/>
        <v>1.3076837072278981E-9</v>
      </c>
    </row>
    <row r="129" spans="3:6" x14ac:dyDescent="0.25">
      <c r="C129" s="11">
        <v>5</v>
      </c>
      <c r="D129" s="12">
        <f t="shared" si="20"/>
        <v>10</v>
      </c>
      <c r="E129" s="12">
        <f t="shared" si="21"/>
        <v>35</v>
      </c>
      <c r="F129" s="13">
        <f t="shared" si="17"/>
        <v>9.4153226920408952E-9</v>
      </c>
    </row>
    <row r="130" spans="3:6" x14ac:dyDescent="0.25">
      <c r="C130" s="11">
        <v>6</v>
      </c>
      <c r="D130" s="12">
        <f t="shared" si="20"/>
        <v>10</v>
      </c>
      <c r="E130" s="12">
        <f t="shared" si="21"/>
        <v>34</v>
      </c>
      <c r="F130" s="13">
        <f t="shared" si="17"/>
        <v>5.4922715703571778E-8</v>
      </c>
    </row>
    <row r="131" spans="3:6" x14ac:dyDescent="0.25">
      <c r="C131" s="11">
        <v>7</v>
      </c>
      <c r="D131" s="12">
        <f t="shared" si="20"/>
        <v>10</v>
      </c>
      <c r="E131" s="12">
        <f t="shared" si="21"/>
        <v>33</v>
      </c>
      <c r="F131" s="13">
        <f t="shared" si="17"/>
        <v>2.6676747627449019E-7</v>
      </c>
    </row>
    <row r="132" spans="3:6" x14ac:dyDescent="0.25">
      <c r="C132" s="11">
        <v>8</v>
      </c>
      <c r="D132" s="12">
        <f t="shared" si="20"/>
        <v>10</v>
      </c>
      <c r="E132" s="12">
        <f t="shared" si="21"/>
        <v>32</v>
      </c>
      <c r="F132" s="13">
        <f t="shared" si="17"/>
        <v>1.1004158396322731E-6</v>
      </c>
    </row>
    <row r="133" spans="3:6" x14ac:dyDescent="0.25">
      <c r="C133" s="11">
        <v>9</v>
      </c>
      <c r="D133" s="12">
        <f t="shared" si="20"/>
        <v>10</v>
      </c>
      <c r="E133" s="12">
        <f t="shared" si="21"/>
        <v>31</v>
      </c>
      <c r="F133" s="13">
        <f t="shared" si="17"/>
        <v>3.912589652025858E-6</v>
      </c>
    </row>
    <row r="134" spans="3:6" ht="15.75" thickBot="1" x14ac:dyDescent="0.3">
      <c r="C134" s="14">
        <v>10</v>
      </c>
      <c r="D134" s="15">
        <f t="shared" si="20"/>
        <v>10</v>
      </c>
      <c r="E134" s="15">
        <f t="shared" si="21"/>
        <v>30</v>
      </c>
      <c r="F134" s="16">
        <f t="shared" si="17"/>
        <v>1.2129027921280128E-5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k=2</vt:lpstr>
      <vt:lpstr>k=3</vt:lpstr>
      <vt:lpstr>prob1</vt:lpstr>
      <vt:lpstr>prob2</vt:lpstr>
      <vt:lpstr>prob3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2019-10-18T10:59:19Z</dcterms:modified>
</cp:coreProperties>
</file>